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8832" tabRatio="835" activeTab="1"/>
  </bookViews>
  <sheets>
    <sheet name="Original Sediment Yield Data" sheetId="1" r:id="rId1"/>
    <sheet name="Rank Analysis of Sediment Yield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<sst xmlns="http://schemas.openxmlformats.org/spreadsheetml/2006/main" count="237" uniqueCount="41">
  <si>
    <t>10-min</t>
  </si>
  <si>
    <r>
      <t>(mm hr</t>
    </r>
    <r>
      <rPr>
        <vertAlign val="superscript"/>
        <sz val="10"/>
        <rFont val="Times New Roman"/>
        <family val="1"/>
      </rPr>
      <t>-1</t>
    </r>
    <r>
      <rPr>
        <sz val="10"/>
        <rFont val="Arial"/>
        <family val="0"/>
      </rPr>
      <t>)</t>
    </r>
  </si>
  <si>
    <t>Group</t>
  </si>
  <si>
    <t>Burn</t>
  </si>
  <si>
    <t>Control</t>
  </si>
  <si>
    <t>Fence #1</t>
  </si>
  <si>
    <t>Fence #2</t>
  </si>
  <si>
    <t>Fence #3</t>
  </si>
  <si>
    <t>Fence #4</t>
  </si>
  <si>
    <t>Fence #5</t>
  </si>
  <si>
    <t>Average</t>
  </si>
  <si>
    <t>Burn+Seed</t>
  </si>
  <si>
    <t>Anova: Two-Factor Without Replication</t>
  </si>
  <si>
    <t>SUMMARY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</si>
  <si>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</si>
  <si>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</si>
  <si>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</si>
  <si>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</si>
  <si>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</si>
  <si>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</si>
  <si>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</si>
  <si>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</si>
  <si>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</si>
  <si>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</si>
  <si>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</si>
  <si>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</si>
  <si>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</si>
  <si>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</si>
  <si>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</si>
  <si>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Date</t>
  </si>
  <si>
    <t>Confidence</t>
  </si>
  <si>
    <t>n</t>
  </si>
  <si>
    <t>Percentile</t>
  </si>
  <si>
    <t>Order Stat</t>
  </si>
  <si>
    <t>Upper Conf</t>
  </si>
  <si>
    <t>Ranks</t>
  </si>
  <si>
    <t>Sorted</t>
  </si>
  <si>
    <t>max. rain</t>
  </si>
  <si>
    <r>
      <t>Sediment yield ( t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</si>
  <si>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Median</t>
  </si>
  <si>
    <t>LSD=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</si>
</sst>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7">
    <font>
      <sz val="10"/>
      <name val="Arial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6" fontId="0" fillId="0" borderId="3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3" xfId="0" applyFont="1" applyBorder="1" applyAlignment="1">
      <alignment/>
    </xf>
    <xf numFmtId="0" fontId="0" fillId="0" borderId="11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="61" zoomScaleNormal="6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11.28125" style="0" customWidth="1"/>
    <col min="4" max="8" width="9.140625" style="6" customWidth="1"/>
    <col min="11" max="11" width="11.7109375" style="0" customWidth="1"/>
  </cols>
  <sheetData>
    <row r="1" spans="2:8" ht="12.75">
      <c r="B1" s="1" t="s">
        <v>0</v>
      </c>
      <c r="C1" s="1"/>
      <c r="H1" s="7"/>
    </row>
    <row r="2" spans="2:10" ht="15">
      <c r="B2" s="1" t="s">
        <v>37</v>
      </c>
      <c r="C2" s="1"/>
      <c r="E2" s="6" t="s">
        <v>38</v>
      </c>
      <c r="J2" s="1" t="s">
        <v>36</v>
      </c>
    </row>
    <row r="3" spans="1:10" ht="15.75" thickBot="1">
      <c r="A3" s="12" t="s">
        <v>29</v>
      </c>
      <c r="B3" s="12" t="s">
        <v>1</v>
      </c>
      <c r="C3" s="12" t="s">
        <v>2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3" t="s">
        <v>10</v>
      </c>
      <c r="J3" s="13" t="s">
        <v>10</v>
      </c>
    </row>
    <row r="4" spans="1:12" ht="13.5" thickTop="1">
      <c r="A4" s="2">
        <v>37363</v>
      </c>
      <c r="B4" s="1">
        <v>0</v>
      </c>
      <c r="C4" s="1" t="s">
        <v>3</v>
      </c>
      <c r="D4" s="17">
        <v>0</v>
      </c>
      <c r="E4" s="18">
        <v>0</v>
      </c>
      <c r="F4" s="18">
        <v>0</v>
      </c>
      <c r="G4" s="18">
        <v>0</v>
      </c>
      <c r="H4" s="19">
        <v>0</v>
      </c>
      <c r="I4" s="36">
        <v>0</v>
      </c>
      <c r="J4" s="36">
        <v>0</v>
      </c>
      <c r="K4" s="3" t="s">
        <v>39</v>
      </c>
      <c r="L4" s="34">
        <f>MEDIAN(J4:J22)</f>
        <v>0.1</v>
      </c>
    </row>
    <row r="5" spans="1:12" ht="12.75">
      <c r="A5" s="2">
        <v>37384</v>
      </c>
      <c r="B5" s="1">
        <v>0</v>
      </c>
      <c r="C5" s="1" t="s">
        <v>3</v>
      </c>
      <c r="D5" s="20">
        <v>0</v>
      </c>
      <c r="E5" s="15">
        <v>0</v>
      </c>
      <c r="F5" s="15">
        <v>0</v>
      </c>
      <c r="G5" s="15">
        <v>0.2</v>
      </c>
      <c r="H5" s="21">
        <v>0</v>
      </c>
      <c r="I5" s="34">
        <f aca="true" t="shared" si="0" ref="I5:I22">AVERAGE(D5:H5)</f>
        <v>0.04</v>
      </c>
      <c r="J5" s="36">
        <v>0</v>
      </c>
      <c r="K5" s="1" t="s">
        <v>30</v>
      </c>
      <c r="L5">
        <v>0.95</v>
      </c>
    </row>
    <row r="6" spans="1:12" ht="12.75">
      <c r="A6" s="2">
        <v>37390</v>
      </c>
      <c r="B6" s="1">
        <v>6</v>
      </c>
      <c r="C6" s="1" t="s">
        <v>3</v>
      </c>
      <c r="D6" s="20">
        <v>0.09</v>
      </c>
      <c r="E6" s="15">
        <v>0.19</v>
      </c>
      <c r="F6" s="15">
        <v>0.11</v>
      </c>
      <c r="G6" s="15">
        <v>0.1</v>
      </c>
      <c r="H6" s="21">
        <v>0.01</v>
      </c>
      <c r="I6" s="34">
        <f t="shared" si="0"/>
        <v>0.1</v>
      </c>
      <c r="J6" s="34">
        <v>0.002</v>
      </c>
      <c r="K6" s="1" t="s">
        <v>31</v>
      </c>
      <c r="L6">
        <f>COUNT(J4:J22)</f>
        <v>19</v>
      </c>
    </row>
    <row r="7" spans="1:12" ht="12.75">
      <c r="A7" s="2">
        <v>37428</v>
      </c>
      <c r="B7" s="1">
        <v>9</v>
      </c>
      <c r="C7" s="1" t="s">
        <v>3</v>
      </c>
      <c r="D7" s="20">
        <v>0</v>
      </c>
      <c r="E7" s="15">
        <v>0.08</v>
      </c>
      <c r="F7" s="15">
        <v>0.23</v>
      </c>
      <c r="G7" s="15">
        <v>0.17</v>
      </c>
      <c r="H7" s="21">
        <v>0.23</v>
      </c>
      <c r="I7" s="34">
        <f t="shared" si="0"/>
        <v>0.142</v>
      </c>
      <c r="J7" s="34">
        <v>0.032</v>
      </c>
      <c r="K7" s="1" t="s">
        <v>32</v>
      </c>
      <c r="L7">
        <v>0.5</v>
      </c>
    </row>
    <row r="8" spans="1:12" ht="12.75">
      <c r="A8" s="2">
        <v>37431</v>
      </c>
      <c r="B8" s="1">
        <v>4</v>
      </c>
      <c r="C8" s="1" t="s">
        <v>3</v>
      </c>
      <c r="D8" s="20">
        <v>0.14</v>
      </c>
      <c r="E8" s="15">
        <v>0.24</v>
      </c>
      <c r="F8" s="15">
        <v>0.18</v>
      </c>
      <c r="G8" s="15">
        <v>0.22</v>
      </c>
      <c r="H8" s="21">
        <v>0.17</v>
      </c>
      <c r="I8" s="34">
        <f t="shared" si="0"/>
        <v>0.19</v>
      </c>
      <c r="J8" s="34">
        <v>0.04</v>
      </c>
      <c r="K8" s="1" t="s">
        <v>33</v>
      </c>
      <c r="L8">
        <f>CRITBINOM(L6,L7,L5)</f>
        <v>13</v>
      </c>
    </row>
    <row r="9" spans="1:12" ht="15">
      <c r="A9" s="2">
        <v>37447</v>
      </c>
      <c r="B9" s="1">
        <v>18</v>
      </c>
      <c r="C9" s="1" t="s">
        <v>3</v>
      </c>
      <c r="D9" s="20">
        <v>0.12</v>
      </c>
      <c r="E9" s="15">
        <v>0.22</v>
      </c>
      <c r="F9" s="15">
        <v>0.25</v>
      </c>
      <c r="G9" s="15">
        <v>0.28</v>
      </c>
      <c r="H9" s="21">
        <v>0.29</v>
      </c>
      <c r="I9" s="34">
        <f t="shared" si="0"/>
        <v>0.23199999999999998</v>
      </c>
      <c r="J9" s="34">
        <v>0.07</v>
      </c>
      <c r="K9" s="1" t="s">
        <v>34</v>
      </c>
      <c r="L9" s="33">
        <f>INDEX(J4:J22,L8,1)</f>
        <v>0.142</v>
      </c>
    </row>
    <row r="10" spans="1:10" ht="12.75">
      <c r="A10" s="2">
        <v>37473</v>
      </c>
      <c r="B10" s="1">
        <v>5</v>
      </c>
      <c r="C10" s="1" t="s">
        <v>3</v>
      </c>
      <c r="D10" s="20">
        <v>0.16</v>
      </c>
      <c r="E10" s="15">
        <v>0.23</v>
      </c>
      <c r="F10" s="15">
        <v>0</v>
      </c>
      <c r="G10" s="15">
        <v>0.01</v>
      </c>
      <c r="H10" s="21">
        <v>0.12</v>
      </c>
      <c r="I10" s="34">
        <f t="shared" si="0"/>
        <v>0.10400000000000001</v>
      </c>
      <c r="J10" s="34">
        <v>0.07600000000000001</v>
      </c>
    </row>
    <row r="11" spans="1:10" ht="12.75">
      <c r="A11" s="2">
        <v>37490</v>
      </c>
      <c r="B11" s="1">
        <v>26</v>
      </c>
      <c r="C11" s="1" t="s">
        <v>3</v>
      </c>
      <c r="D11" s="20">
        <v>0.22</v>
      </c>
      <c r="E11" s="15">
        <v>0.34</v>
      </c>
      <c r="F11" s="15">
        <v>0.25</v>
      </c>
      <c r="G11" s="15">
        <v>0.53</v>
      </c>
      <c r="H11" s="21">
        <v>0.58</v>
      </c>
      <c r="I11" s="34">
        <f t="shared" si="0"/>
        <v>0.384</v>
      </c>
      <c r="J11" s="34">
        <v>0.08</v>
      </c>
    </row>
    <row r="12" spans="1:10" ht="12.75">
      <c r="A12" s="2">
        <v>37512</v>
      </c>
      <c r="B12" s="1">
        <v>1</v>
      </c>
      <c r="C12" s="1" t="s">
        <v>3</v>
      </c>
      <c r="D12" s="20">
        <v>0</v>
      </c>
      <c r="E12" s="15">
        <v>0</v>
      </c>
      <c r="F12" s="15">
        <v>0</v>
      </c>
      <c r="G12" s="15">
        <v>0.01</v>
      </c>
      <c r="H12" s="21">
        <v>0</v>
      </c>
      <c r="I12" s="34">
        <f t="shared" si="0"/>
        <v>0.002</v>
      </c>
      <c r="J12" s="34">
        <v>0.08800000000000001</v>
      </c>
    </row>
    <row r="13" spans="1:10" ht="12.75">
      <c r="A13" s="2">
        <v>37532</v>
      </c>
      <c r="B13" s="1">
        <v>8</v>
      </c>
      <c r="C13" s="1" t="s">
        <v>3</v>
      </c>
      <c r="D13" s="20">
        <v>0.16</v>
      </c>
      <c r="E13" s="15">
        <v>0.01</v>
      </c>
      <c r="F13" s="15">
        <v>0.01</v>
      </c>
      <c r="G13" s="15">
        <v>0.17</v>
      </c>
      <c r="H13" s="21">
        <v>0.05</v>
      </c>
      <c r="I13" s="34">
        <f t="shared" si="0"/>
        <v>0.08</v>
      </c>
      <c r="J13" s="34">
        <v>0.1</v>
      </c>
    </row>
    <row r="14" spans="1:10" ht="12.75">
      <c r="A14" s="2">
        <v>37723</v>
      </c>
      <c r="B14" s="1">
        <v>0</v>
      </c>
      <c r="C14" s="1" t="s">
        <v>3</v>
      </c>
      <c r="D14" s="20">
        <v>0</v>
      </c>
      <c r="E14" s="15">
        <v>0</v>
      </c>
      <c r="F14" s="15">
        <v>0</v>
      </c>
      <c r="G14" s="15">
        <v>0</v>
      </c>
      <c r="H14" s="21">
        <v>0</v>
      </c>
      <c r="I14" s="36">
        <f t="shared" si="0"/>
        <v>0</v>
      </c>
      <c r="J14" s="34">
        <v>0.10400000000000001</v>
      </c>
    </row>
    <row r="15" spans="1:10" ht="12.75">
      <c r="A15" s="2">
        <v>37752</v>
      </c>
      <c r="B15" s="1">
        <v>0</v>
      </c>
      <c r="C15" s="1" t="s">
        <v>3</v>
      </c>
      <c r="D15" s="20">
        <v>0</v>
      </c>
      <c r="E15" s="15">
        <v>0</v>
      </c>
      <c r="F15" s="15">
        <v>0</v>
      </c>
      <c r="G15" s="15">
        <v>0.16</v>
      </c>
      <c r="H15" s="21">
        <v>0</v>
      </c>
      <c r="I15" s="34">
        <f t="shared" si="0"/>
        <v>0.032</v>
      </c>
      <c r="J15" s="34">
        <v>0.128</v>
      </c>
    </row>
    <row r="16" spans="1:10" ht="12.75">
      <c r="A16" s="2">
        <v>37767</v>
      </c>
      <c r="B16" s="1">
        <v>14</v>
      </c>
      <c r="C16" s="1" t="s">
        <v>3</v>
      </c>
      <c r="D16" s="20">
        <v>0.2</v>
      </c>
      <c r="E16" s="15">
        <v>0.16</v>
      </c>
      <c r="F16" s="15">
        <v>0.11</v>
      </c>
      <c r="G16" s="15">
        <v>0.18</v>
      </c>
      <c r="H16" s="21">
        <v>0.17</v>
      </c>
      <c r="I16" s="34">
        <f t="shared" si="0"/>
        <v>0.16399999999999998</v>
      </c>
      <c r="J16" s="34">
        <v>0.142</v>
      </c>
    </row>
    <row r="17" spans="1:10" ht="12.75">
      <c r="A17" s="2">
        <v>37789</v>
      </c>
      <c r="B17" s="1">
        <v>9</v>
      </c>
      <c r="C17" s="1" t="s">
        <v>3</v>
      </c>
      <c r="D17" s="20">
        <v>0.16</v>
      </c>
      <c r="E17" s="15">
        <v>0.18</v>
      </c>
      <c r="F17" s="15">
        <v>0.05</v>
      </c>
      <c r="G17" s="15">
        <v>0.19</v>
      </c>
      <c r="H17" s="21">
        <v>0.22</v>
      </c>
      <c r="I17" s="34">
        <f t="shared" si="0"/>
        <v>0.15999999999999998</v>
      </c>
      <c r="J17" s="34">
        <v>0.16</v>
      </c>
    </row>
    <row r="18" spans="1:10" ht="12.75">
      <c r="A18" s="2">
        <v>37805</v>
      </c>
      <c r="B18" s="1">
        <v>26</v>
      </c>
      <c r="C18" s="1" t="s">
        <v>3</v>
      </c>
      <c r="D18" s="20">
        <v>0.19</v>
      </c>
      <c r="E18" s="15">
        <v>0.18</v>
      </c>
      <c r="F18" s="15">
        <v>0.22</v>
      </c>
      <c r="G18" s="15">
        <v>0.15</v>
      </c>
      <c r="H18" s="21">
        <v>0.15</v>
      </c>
      <c r="I18" s="34">
        <f t="shared" si="0"/>
        <v>0.178</v>
      </c>
      <c r="J18" s="34">
        <v>0.16399999999999998</v>
      </c>
    </row>
    <row r="19" spans="1:10" ht="12.75">
      <c r="A19" s="2">
        <v>37833</v>
      </c>
      <c r="B19" s="1">
        <v>10</v>
      </c>
      <c r="C19" s="1" t="s">
        <v>3</v>
      </c>
      <c r="D19" s="20">
        <v>0</v>
      </c>
      <c r="E19" s="15">
        <v>0.14</v>
      </c>
      <c r="F19" s="15">
        <v>0.14</v>
      </c>
      <c r="G19" s="15">
        <v>0</v>
      </c>
      <c r="H19" s="21">
        <v>0.16</v>
      </c>
      <c r="I19" s="34">
        <f t="shared" si="0"/>
        <v>0.08800000000000001</v>
      </c>
      <c r="J19" s="34">
        <v>0.178</v>
      </c>
    </row>
    <row r="20" spans="1:10" ht="12.75">
      <c r="A20" s="2">
        <v>37862</v>
      </c>
      <c r="B20" s="1">
        <v>13</v>
      </c>
      <c r="C20" s="1" t="s">
        <v>3</v>
      </c>
      <c r="D20" s="20">
        <v>0.19</v>
      </c>
      <c r="E20" s="15">
        <v>0.05</v>
      </c>
      <c r="F20" s="15">
        <v>0.14</v>
      </c>
      <c r="G20" s="15">
        <v>0</v>
      </c>
      <c r="H20" s="21">
        <v>0.26</v>
      </c>
      <c r="I20" s="34">
        <f t="shared" si="0"/>
        <v>0.128</v>
      </c>
      <c r="J20" s="34">
        <v>0.19</v>
      </c>
    </row>
    <row r="21" spans="1:10" ht="12.75">
      <c r="A21" s="2">
        <v>37878</v>
      </c>
      <c r="B21" s="1">
        <v>30</v>
      </c>
      <c r="C21" s="1" t="s">
        <v>3</v>
      </c>
      <c r="D21" s="20">
        <v>0.1</v>
      </c>
      <c r="E21" s="15">
        <v>0.11</v>
      </c>
      <c r="F21" s="15">
        <v>0.1</v>
      </c>
      <c r="G21" s="15">
        <v>0.01</v>
      </c>
      <c r="H21" s="21">
        <v>0.06</v>
      </c>
      <c r="I21" s="34">
        <f t="shared" si="0"/>
        <v>0.07600000000000001</v>
      </c>
      <c r="J21" s="34">
        <v>0.23199999999999998</v>
      </c>
    </row>
    <row r="22" spans="1:10" ht="13.5" thickBot="1">
      <c r="A22" s="2">
        <v>37904</v>
      </c>
      <c r="B22" s="1">
        <v>23</v>
      </c>
      <c r="C22" s="1" t="s">
        <v>3</v>
      </c>
      <c r="D22" s="20">
        <v>0.17</v>
      </c>
      <c r="E22" s="15">
        <v>0.08</v>
      </c>
      <c r="F22" s="15">
        <v>0.03</v>
      </c>
      <c r="G22" s="15">
        <v>0.03</v>
      </c>
      <c r="H22" s="21">
        <v>0.04</v>
      </c>
      <c r="I22" s="34">
        <f t="shared" si="0"/>
        <v>0.07</v>
      </c>
      <c r="J22" s="39">
        <v>0.384</v>
      </c>
    </row>
    <row r="23" spans="1:12" ht="13.5" thickTop="1">
      <c r="A23" s="28">
        <v>37363</v>
      </c>
      <c r="B23" s="29">
        <v>0</v>
      </c>
      <c r="C23" s="29" t="s">
        <v>11</v>
      </c>
      <c r="D23" s="30">
        <v>0</v>
      </c>
      <c r="E23" s="31">
        <v>0</v>
      </c>
      <c r="F23" s="31">
        <v>0</v>
      </c>
      <c r="G23" s="31">
        <v>0</v>
      </c>
      <c r="H23" s="32"/>
      <c r="I23" s="38">
        <f aca="true" t="shared" si="1" ref="I23:I60">AVERAGE(D23:H23)</f>
        <v>0</v>
      </c>
      <c r="J23" s="36">
        <v>0</v>
      </c>
      <c r="K23" s="3" t="s">
        <v>39</v>
      </c>
      <c r="L23">
        <f>MEDIAN(J23:J41)</f>
        <v>0.125</v>
      </c>
    </row>
    <row r="24" spans="1:12" ht="12.75">
      <c r="A24" s="2">
        <v>37384</v>
      </c>
      <c r="B24" s="1">
        <v>0</v>
      </c>
      <c r="C24" s="1" t="s">
        <v>11</v>
      </c>
      <c r="D24" s="22">
        <v>0.18</v>
      </c>
      <c r="E24" s="16">
        <v>0.17</v>
      </c>
      <c r="F24" s="16">
        <v>0.19</v>
      </c>
      <c r="G24" s="16">
        <v>0.13</v>
      </c>
      <c r="H24" s="23"/>
      <c r="I24" s="34">
        <f t="shared" si="1"/>
        <v>0.1675</v>
      </c>
      <c r="J24" s="36">
        <v>0</v>
      </c>
      <c r="K24" s="1" t="s">
        <v>30</v>
      </c>
      <c r="L24">
        <v>0.95</v>
      </c>
    </row>
    <row r="25" spans="1:12" ht="12.75">
      <c r="A25" s="2">
        <v>37390</v>
      </c>
      <c r="B25" s="1">
        <v>6</v>
      </c>
      <c r="C25" s="1" t="s">
        <v>11</v>
      </c>
      <c r="D25" s="22">
        <v>0.07</v>
      </c>
      <c r="E25" s="16">
        <v>0.06</v>
      </c>
      <c r="F25" s="16">
        <v>0.18</v>
      </c>
      <c r="G25" s="16">
        <v>0.07</v>
      </c>
      <c r="H25" s="23"/>
      <c r="I25" s="34">
        <f t="shared" si="1"/>
        <v>0.095</v>
      </c>
      <c r="J25" s="34">
        <v>0.0075</v>
      </c>
      <c r="K25" s="1" t="s">
        <v>31</v>
      </c>
      <c r="L25">
        <f>COUNT(J23:J41)</f>
        <v>19</v>
      </c>
    </row>
    <row r="26" spans="1:12" ht="12.75">
      <c r="A26" s="2">
        <v>37428</v>
      </c>
      <c r="B26" s="1">
        <v>9</v>
      </c>
      <c r="C26" s="1" t="s">
        <v>11</v>
      </c>
      <c r="D26" s="22">
        <v>0.17</v>
      </c>
      <c r="E26" s="16">
        <v>0.13</v>
      </c>
      <c r="F26" s="16">
        <v>0.09</v>
      </c>
      <c r="G26" s="16">
        <v>0.1</v>
      </c>
      <c r="H26" s="23"/>
      <c r="I26" s="34">
        <f t="shared" si="1"/>
        <v>0.1225</v>
      </c>
      <c r="J26" s="34">
        <v>0.0525</v>
      </c>
      <c r="K26" s="1" t="s">
        <v>32</v>
      </c>
      <c r="L26">
        <v>0.5</v>
      </c>
    </row>
    <row r="27" spans="1:12" ht="12.75">
      <c r="A27" s="2">
        <v>37431</v>
      </c>
      <c r="B27" s="1">
        <v>4</v>
      </c>
      <c r="C27" s="1" t="s">
        <v>11</v>
      </c>
      <c r="D27" s="22">
        <v>0.17</v>
      </c>
      <c r="E27" s="16">
        <v>0.15</v>
      </c>
      <c r="F27" s="16">
        <v>0.18</v>
      </c>
      <c r="G27" s="16">
        <v>0.2</v>
      </c>
      <c r="H27" s="23"/>
      <c r="I27" s="34">
        <f t="shared" si="1"/>
        <v>0.175</v>
      </c>
      <c r="J27" s="34">
        <v>0.0625</v>
      </c>
      <c r="K27" s="1" t="s">
        <v>33</v>
      </c>
      <c r="L27">
        <f>CRITBINOM(L25,L26,L24)</f>
        <v>13</v>
      </c>
    </row>
    <row r="28" spans="1:12" ht="15">
      <c r="A28" s="2">
        <v>37447</v>
      </c>
      <c r="B28" s="1">
        <v>18</v>
      </c>
      <c r="C28" s="1" t="s">
        <v>11</v>
      </c>
      <c r="D28" s="22">
        <v>0.28</v>
      </c>
      <c r="E28" s="16">
        <v>0.13</v>
      </c>
      <c r="F28" s="16">
        <v>0.2</v>
      </c>
      <c r="G28" s="16">
        <v>0.25</v>
      </c>
      <c r="H28" s="23"/>
      <c r="I28" s="34">
        <f t="shared" si="1"/>
        <v>0.21500000000000002</v>
      </c>
      <c r="J28" s="34">
        <v>0.0675</v>
      </c>
      <c r="K28" s="1" t="s">
        <v>34</v>
      </c>
      <c r="L28" s="35">
        <f>INDEX(J23:J41,L27,1)</f>
        <v>0.1325</v>
      </c>
    </row>
    <row r="29" spans="1:10" ht="12.75">
      <c r="A29" s="2">
        <v>37473</v>
      </c>
      <c r="B29" s="1">
        <v>5</v>
      </c>
      <c r="C29" s="1" t="s">
        <v>11</v>
      </c>
      <c r="D29" s="22">
        <v>0.11</v>
      </c>
      <c r="E29" s="16">
        <v>0.18</v>
      </c>
      <c r="F29" s="16">
        <v>0.19</v>
      </c>
      <c r="G29" s="16">
        <v>0.05</v>
      </c>
      <c r="H29" s="23"/>
      <c r="I29" s="34">
        <f t="shared" si="1"/>
        <v>0.1325</v>
      </c>
      <c r="J29" s="34">
        <v>0.095</v>
      </c>
    </row>
    <row r="30" spans="1:10" ht="12.75">
      <c r="A30" s="2">
        <v>37490</v>
      </c>
      <c r="B30" s="1">
        <v>26</v>
      </c>
      <c r="C30" s="1" t="s">
        <v>11</v>
      </c>
      <c r="D30" s="22">
        <v>0.27</v>
      </c>
      <c r="E30" s="16">
        <v>0.52</v>
      </c>
      <c r="F30" s="16">
        <v>0.4</v>
      </c>
      <c r="G30" s="16">
        <v>0.46</v>
      </c>
      <c r="H30" s="23"/>
      <c r="I30" s="34">
        <f t="shared" si="1"/>
        <v>0.4125</v>
      </c>
      <c r="J30" s="34">
        <v>0.1</v>
      </c>
    </row>
    <row r="31" spans="1:10" ht="12.75">
      <c r="A31" s="2">
        <v>37512</v>
      </c>
      <c r="B31" s="1">
        <v>1</v>
      </c>
      <c r="C31" s="1" t="s">
        <v>11</v>
      </c>
      <c r="D31" s="22">
        <v>0</v>
      </c>
      <c r="E31" s="16">
        <v>0.01</v>
      </c>
      <c r="F31" s="16">
        <v>0.01</v>
      </c>
      <c r="G31" s="16">
        <v>0.01</v>
      </c>
      <c r="H31" s="23"/>
      <c r="I31" s="34">
        <f t="shared" si="1"/>
        <v>0.0075</v>
      </c>
      <c r="J31" s="34">
        <v>0.1225</v>
      </c>
    </row>
    <row r="32" spans="1:10" ht="12.75">
      <c r="A32" s="2">
        <v>37532</v>
      </c>
      <c r="B32" s="1">
        <v>8</v>
      </c>
      <c r="C32" s="1" t="s">
        <v>11</v>
      </c>
      <c r="D32" s="22">
        <v>0.12</v>
      </c>
      <c r="E32" s="16">
        <v>0.1</v>
      </c>
      <c r="F32" s="16">
        <v>0.11</v>
      </c>
      <c r="G32" s="16">
        <v>0.07</v>
      </c>
      <c r="H32" s="23"/>
      <c r="I32" s="34">
        <f t="shared" si="1"/>
        <v>0.1</v>
      </c>
      <c r="J32" s="34">
        <v>0.125</v>
      </c>
    </row>
    <row r="33" spans="1:10" ht="12.75">
      <c r="A33" s="2">
        <v>37723</v>
      </c>
      <c r="B33" s="1">
        <v>0</v>
      </c>
      <c r="C33" s="1" t="s">
        <v>11</v>
      </c>
      <c r="D33" s="22">
        <v>0</v>
      </c>
      <c r="E33" s="16">
        <v>0</v>
      </c>
      <c r="F33" s="16">
        <v>0</v>
      </c>
      <c r="G33" s="16">
        <v>0</v>
      </c>
      <c r="H33" s="23"/>
      <c r="I33" s="36">
        <f t="shared" si="1"/>
        <v>0</v>
      </c>
      <c r="J33" s="34">
        <v>0.13</v>
      </c>
    </row>
    <row r="34" spans="1:10" ht="12.75">
      <c r="A34" s="2">
        <v>37752</v>
      </c>
      <c r="B34" s="1">
        <v>0</v>
      </c>
      <c r="C34" s="1" t="s">
        <v>11</v>
      </c>
      <c r="D34" s="22">
        <v>0.11</v>
      </c>
      <c r="E34" s="16">
        <v>0.05</v>
      </c>
      <c r="F34" s="16">
        <v>0.01</v>
      </c>
      <c r="G34" s="16">
        <v>0.04</v>
      </c>
      <c r="H34" s="23"/>
      <c r="I34" s="34">
        <f t="shared" si="1"/>
        <v>0.052500000000000005</v>
      </c>
      <c r="J34" s="34">
        <v>0.1325</v>
      </c>
    </row>
    <row r="35" spans="1:17" ht="12.75">
      <c r="A35" s="2">
        <v>37767</v>
      </c>
      <c r="B35" s="1">
        <v>14</v>
      </c>
      <c r="C35" s="1" t="s">
        <v>11</v>
      </c>
      <c r="D35" s="22">
        <v>0.15</v>
      </c>
      <c r="E35" s="16">
        <v>0.14</v>
      </c>
      <c r="F35" s="16">
        <v>0.17</v>
      </c>
      <c r="G35" s="16">
        <v>0.11</v>
      </c>
      <c r="H35" s="23"/>
      <c r="I35" s="34">
        <f t="shared" si="1"/>
        <v>0.14250000000000002</v>
      </c>
      <c r="J35" s="34">
        <v>0.1325</v>
      </c>
      <c r="Q35" s="4"/>
    </row>
    <row r="36" spans="1:10" ht="12.75">
      <c r="A36" s="2">
        <v>37789</v>
      </c>
      <c r="B36" s="1">
        <v>9</v>
      </c>
      <c r="C36" s="1" t="s">
        <v>11</v>
      </c>
      <c r="D36" s="22">
        <v>0.06</v>
      </c>
      <c r="E36" s="16">
        <v>0.13</v>
      </c>
      <c r="F36" s="16">
        <v>0.12</v>
      </c>
      <c r="G36" s="16">
        <v>0.22</v>
      </c>
      <c r="H36" s="23"/>
      <c r="I36" s="34">
        <f t="shared" si="1"/>
        <v>0.1325</v>
      </c>
      <c r="J36" s="34">
        <v>0.1425</v>
      </c>
    </row>
    <row r="37" spans="1:10" ht="12.75">
      <c r="A37" s="2">
        <v>37805</v>
      </c>
      <c r="B37" s="1">
        <v>26</v>
      </c>
      <c r="C37" s="1" t="s">
        <v>11</v>
      </c>
      <c r="D37" s="22">
        <v>0.17</v>
      </c>
      <c r="E37" s="16">
        <v>0.18</v>
      </c>
      <c r="F37" s="16">
        <v>0.22</v>
      </c>
      <c r="G37" s="16">
        <v>0.19</v>
      </c>
      <c r="H37" s="23"/>
      <c r="I37" s="34">
        <f t="shared" si="1"/>
        <v>0.19</v>
      </c>
      <c r="J37" s="34">
        <v>0.1675</v>
      </c>
    </row>
    <row r="38" spans="1:10" ht="12.75">
      <c r="A38" s="2">
        <v>37833</v>
      </c>
      <c r="B38" s="1">
        <v>10</v>
      </c>
      <c r="C38" s="1" t="s">
        <v>11</v>
      </c>
      <c r="D38" s="22">
        <v>0.08</v>
      </c>
      <c r="E38" s="16">
        <v>0.15</v>
      </c>
      <c r="F38" s="16">
        <v>0.15</v>
      </c>
      <c r="G38" s="16">
        <v>0.12</v>
      </c>
      <c r="H38" s="23"/>
      <c r="I38" s="34">
        <f t="shared" si="1"/>
        <v>0.125</v>
      </c>
      <c r="J38" s="34">
        <v>0.175</v>
      </c>
    </row>
    <row r="39" spans="1:17" ht="12.75">
      <c r="A39" s="2">
        <v>37862</v>
      </c>
      <c r="B39" s="1">
        <v>13</v>
      </c>
      <c r="C39" s="1" t="s">
        <v>11</v>
      </c>
      <c r="D39" s="22">
        <v>0.07</v>
      </c>
      <c r="E39" s="16">
        <v>0.16</v>
      </c>
      <c r="F39" s="16">
        <v>0.25</v>
      </c>
      <c r="G39" s="16">
        <v>0.04</v>
      </c>
      <c r="H39" s="23"/>
      <c r="I39" s="34">
        <f t="shared" si="1"/>
        <v>0.13</v>
      </c>
      <c r="J39" s="34">
        <v>0.19</v>
      </c>
      <c r="Q39" s="4"/>
    </row>
    <row r="40" spans="1:10" ht="12.75">
      <c r="A40" s="2">
        <v>37878</v>
      </c>
      <c r="B40" s="1">
        <v>30</v>
      </c>
      <c r="C40" s="1" t="s">
        <v>11</v>
      </c>
      <c r="D40" s="22">
        <v>0.08</v>
      </c>
      <c r="E40" s="16">
        <v>0.04</v>
      </c>
      <c r="F40" s="16">
        <v>0.05</v>
      </c>
      <c r="G40" s="16">
        <v>0.08</v>
      </c>
      <c r="H40" s="23"/>
      <c r="I40" s="34">
        <f t="shared" si="1"/>
        <v>0.0625</v>
      </c>
      <c r="J40" s="34">
        <v>0.215</v>
      </c>
    </row>
    <row r="41" spans="1:10" ht="13.5" thickBot="1">
      <c r="A41" s="2">
        <v>37904</v>
      </c>
      <c r="B41" s="1">
        <v>23</v>
      </c>
      <c r="C41" s="1" t="s">
        <v>11</v>
      </c>
      <c r="D41" s="22">
        <v>0.07</v>
      </c>
      <c r="E41" s="16">
        <v>0.06</v>
      </c>
      <c r="F41" s="16">
        <v>0.06</v>
      </c>
      <c r="G41" s="16">
        <v>0.08</v>
      </c>
      <c r="H41" s="23"/>
      <c r="I41" s="34">
        <f t="shared" si="1"/>
        <v>0.0675</v>
      </c>
      <c r="J41" s="39">
        <v>0.4125</v>
      </c>
    </row>
    <row r="42" spans="1:12" ht="13.5" thickTop="1">
      <c r="A42" s="28">
        <v>37363</v>
      </c>
      <c r="B42" s="29">
        <v>0</v>
      </c>
      <c r="C42" s="29" t="s">
        <v>4</v>
      </c>
      <c r="D42" s="17">
        <v>0</v>
      </c>
      <c r="E42" s="18">
        <v>0</v>
      </c>
      <c r="F42" s="18">
        <v>0</v>
      </c>
      <c r="G42" s="18"/>
      <c r="H42" s="19"/>
      <c r="I42" s="38">
        <f t="shared" si="1"/>
        <v>0</v>
      </c>
      <c r="J42" s="36">
        <v>0</v>
      </c>
      <c r="K42" s="3" t="s">
        <v>39</v>
      </c>
      <c r="L42" s="34">
        <f>MEDIAN(J42:J60)</f>
        <v>0.02</v>
      </c>
    </row>
    <row r="43" spans="1:12" ht="12.75">
      <c r="A43" s="2">
        <v>37384</v>
      </c>
      <c r="B43" s="1">
        <v>0</v>
      </c>
      <c r="C43" s="1" t="s">
        <v>4</v>
      </c>
      <c r="D43" s="20">
        <v>0</v>
      </c>
      <c r="E43" s="15">
        <v>0</v>
      </c>
      <c r="F43" s="15">
        <v>0.1</v>
      </c>
      <c r="G43" s="15"/>
      <c r="H43" s="21"/>
      <c r="I43" s="34">
        <f t="shared" si="1"/>
        <v>0.03333333333333333</v>
      </c>
      <c r="J43" s="36">
        <v>0</v>
      </c>
      <c r="K43" s="1" t="s">
        <v>30</v>
      </c>
      <c r="L43">
        <v>0.95</v>
      </c>
    </row>
    <row r="44" spans="1:12" ht="12.75">
      <c r="A44" s="2">
        <v>37390</v>
      </c>
      <c r="B44" s="1">
        <v>6</v>
      </c>
      <c r="C44" s="1" t="s">
        <v>4</v>
      </c>
      <c r="D44" s="20">
        <v>0.16</v>
      </c>
      <c r="E44" s="15">
        <v>0.24</v>
      </c>
      <c r="F44" s="15">
        <v>0.08</v>
      </c>
      <c r="G44" s="15"/>
      <c r="H44" s="21"/>
      <c r="I44" s="34">
        <f t="shared" si="1"/>
        <v>0.16</v>
      </c>
      <c r="J44" s="36">
        <v>0</v>
      </c>
      <c r="K44" s="1" t="s">
        <v>31</v>
      </c>
      <c r="L44">
        <f>COUNT(J42:J60)</f>
        <v>19</v>
      </c>
    </row>
    <row r="45" spans="1:12" ht="12.75">
      <c r="A45" s="2">
        <v>37428</v>
      </c>
      <c r="B45" s="1">
        <v>9</v>
      </c>
      <c r="C45" s="1" t="s">
        <v>4</v>
      </c>
      <c r="D45" s="20">
        <v>0.08</v>
      </c>
      <c r="E45" s="15">
        <v>0.04</v>
      </c>
      <c r="F45" s="15">
        <v>0.25</v>
      </c>
      <c r="G45" s="15"/>
      <c r="H45" s="21"/>
      <c r="I45" s="34">
        <f t="shared" si="1"/>
        <v>0.12333333333333334</v>
      </c>
      <c r="J45" s="36">
        <v>0</v>
      </c>
      <c r="K45" s="1" t="s">
        <v>32</v>
      </c>
      <c r="L45">
        <v>0.5</v>
      </c>
    </row>
    <row r="46" spans="1:12" ht="12.75">
      <c r="A46" s="2">
        <v>37431</v>
      </c>
      <c r="B46" s="1">
        <v>4</v>
      </c>
      <c r="C46" s="1" t="s">
        <v>4</v>
      </c>
      <c r="D46" s="20">
        <v>0</v>
      </c>
      <c r="E46" s="15">
        <v>0.27</v>
      </c>
      <c r="F46" s="15">
        <v>0.03</v>
      </c>
      <c r="G46" s="15"/>
      <c r="H46" s="21"/>
      <c r="I46" s="34">
        <f t="shared" si="1"/>
        <v>0.10000000000000002</v>
      </c>
      <c r="J46" s="36">
        <v>0</v>
      </c>
      <c r="K46" s="1" t="s">
        <v>33</v>
      </c>
      <c r="L46">
        <f>CRITBINOM(L44,L45,L43)</f>
        <v>13</v>
      </c>
    </row>
    <row r="47" spans="1:12" ht="15">
      <c r="A47" s="2">
        <v>37447</v>
      </c>
      <c r="B47" s="1">
        <v>18</v>
      </c>
      <c r="C47" s="1" t="s">
        <v>4</v>
      </c>
      <c r="D47" s="20">
        <v>0.08</v>
      </c>
      <c r="E47" s="15">
        <v>0.2</v>
      </c>
      <c r="F47" s="15">
        <v>0.17</v>
      </c>
      <c r="G47" s="15"/>
      <c r="H47" s="21"/>
      <c r="I47" s="34">
        <f t="shared" si="1"/>
        <v>0.15000000000000002</v>
      </c>
      <c r="J47" s="36">
        <v>0</v>
      </c>
      <c r="K47" s="1" t="s">
        <v>34</v>
      </c>
      <c r="L47" s="35">
        <f>INDEX(J42:J60,L46,1)</f>
        <v>0.09333333333333332</v>
      </c>
    </row>
    <row r="48" spans="1:10" ht="12.75">
      <c r="A48" s="2">
        <v>37473</v>
      </c>
      <c r="B48" s="1">
        <v>5</v>
      </c>
      <c r="C48" s="1" t="s">
        <v>4</v>
      </c>
      <c r="D48" s="20">
        <v>0.16</v>
      </c>
      <c r="E48" s="15">
        <v>0.11</v>
      </c>
      <c r="F48" s="15">
        <v>0.03</v>
      </c>
      <c r="G48" s="15"/>
      <c r="H48" s="21"/>
      <c r="I48" s="34">
        <f t="shared" si="1"/>
        <v>0.10000000000000002</v>
      </c>
      <c r="J48" s="36">
        <v>0</v>
      </c>
    </row>
    <row r="49" spans="1:10" ht="12.75">
      <c r="A49" s="2">
        <v>37490</v>
      </c>
      <c r="B49" s="1">
        <v>26</v>
      </c>
      <c r="C49" s="1" t="s">
        <v>4</v>
      </c>
      <c r="D49" s="20">
        <v>0</v>
      </c>
      <c r="E49" s="15">
        <v>0.12</v>
      </c>
      <c r="F49" s="15">
        <v>0.29</v>
      </c>
      <c r="G49" s="15"/>
      <c r="H49" s="21"/>
      <c r="I49" s="34">
        <f t="shared" si="1"/>
        <v>0.13666666666666666</v>
      </c>
      <c r="J49" s="36">
        <v>0</v>
      </c>
    </row>
    <row r="50" spans="1:10" ht="12.75">
      <c r="A50" s="2">
        <v>37512</v>
      </c>
      <c r="B50" s="1">
        <v>1</v>
      </c>
      <c r="C50" s="1" t="s">
        <v>4</v>
      </c>
      <c r="D50" s="20">
        <v>0</v>
      </c>
      <c r="E50" s="15">
        <v>0</v>
      </c>
      <c r="F50" s="15">
        <v>0</v>
      </c>
      <c r="G50" s="15"/>
      <c r="H50" s="21"/>
      <c r="I50" s="34">
        <f t="shared" si="1"/>
        <v>0</v>
      </c>
      <c r="J50" s="34">
        <v>0.013333333333333334</v>
      </c>
    </row>
    <row r="51" spans="1:10" ht="12.75">
      <c r="A51" s="2">
        <v>37532</v>
      </c>
      <c r="B51" s="1">
        <v>8</v>
      </c>
      <c r="C51" s="1" t="s">
        <v>4</v>
      </c>
      <c r="D51" s="20">
        <v>0.02</v>
      </c>
      <c r="E51" s="15">
        <v>0.15</v>
      </c>
      <c r="F51" s="15">
        <v>0.11</v>
      </c>
      <c r="G51" s="15"/>
      <c r="H51" s="21"/>
      <c r="I51" s="34">
        <f t="shared" si="1"/>
        <v>0.09333333333333332</v>
      </c>
      <c r="J51" s="34">
        <v>0.02</v>
      </c>
    </row>
    <row r="52" spans="1:10" ht="12.75">
      <c r="A52" s="2">
        <v>37723</v>
      </c>
      <c r="B52" s="1">
        <v>0</v>
      </c>
      <c r="C52" s="1" t="s">
        <v>4</v>
      </c>
      <c r="D52" s="20">
        <v>0</v>
      </c>
      <c r="E52" s="15">
        <v>0</v>
      </c>
      <c r="F52" s="15">
        <v>0</v>
      </c>
      <c r="G52" s="15"/>
      <c r="H52" s="21"/>
      <c r="I52" s="36">
        <f t="shared" si="1"/>
        <v>0</v>
      </c>
      <c r="J52" s="34">
        <v>0.03333333333333333</v>
      </c>
    </row>
    <row r="53" spans="1:10" ht="12.75">
      <c r="A53" s="2">
        <v>37752</v>
      </c>
      <c r="B53" s="1">
        <v>0</v>
      </c>
      <c r="C53" s="1" t="s">
        <v>4</v>
      </c>
      <c r="D53" s="20">
        <v>0</v>
      </c>
      <c r="E53" s="15">
        <v>0.04</v>
      </c>
      <c r="F53" s="15">
        <v>0</v>
      </c>
      <c r="G53" s="15"/>
      <c r="H53" s="21"/>
      <c r="I53" s="34">
        <f t="shared" si="1"/>
        <v>0.013333333333333334</v>
      </c>
      <c r="J53" s="34">
        <v>0.05333333333333334</v>
      </c>
    </row>
    <row r="54" spans="1:10" ht="12.75">
      <c r="A54" s="2">
        <v>37767</v>
      </c>
      <c r="B54" s="1">
        <v>14</v>
      </c>
      <c r="C54" s="1" t="s">
        <v>4</v>
      </c>
      <c r="D54" s="20">
        <v>0</v>
      </c>
      <c r="E54" s="15">
        <v>0.06</v>
      </c>
      <c r="F54" s="15">
        <v>0</v>
      </c>
      <c r="G54" s="15"/>
      <c r="H54" s="21"/>
      <c r="I54" s="34">
        <f t="shared" si="1"/>
        <v>0.02</v>
      </c>
      <c r="J54" s="34">
        <v>0.09333333333333332</v>
      </c>
    </row>
    <row r="55" spans="1:10" ht="12.75">
      <c r="A55" s="2">
        <v>37789</v>
      </c>
      <c r="B55" s="1">
        <v>9</v>
      </c>
      <c r="C55" s="1" t="s">
        <v>4</v>
      </c>
      <c r="D55" s="20">
        <v>0</v>
      </c>
      <c r="E55" s="15">
        <v>0.16</v>
      </c>
      <c r="F55" s="15">
        <v>0</v>
      </c>
      <c r="G55" s="15"/>
      <c r="H55" s="21"/>
      <c r="I55" s="34">
        <f t="shared" si="1"/>
        <v>0.05333333333333334</v>
      </c>
      <c r="J55" s="34">
        <v>0.1</v>
      </c>
    </row>
    <row r="56" spans="1:10" ht="12.75">
      <c r="A56" s="2">
        <v>37805</v>
      </c>
      <c r="B56" s="1">
        <v>26</v>
      </c>
      <c r="C56" s="1" t="s">
        <v>4</v>
      </c>
      <c r="D56" s="20">
        <v>0</v>
      </c>
      <c r="E56" s="15">
        <v>0</v>
      </c>
      <c r="F56" s="15">
        <v>0</v>
      </c>
      <c r="G56" s="15"/>
      <c r="H56" s="21"/>
      <c r="I56" s="36">
        <f t="shared" si="1"/>
        <v>0</v>
      </c>
      <c r="J56" s="34">
        <v>0.1</v>
      </c>
    </row>
    <row r="57" spans="1:10" ht="12.75">
      <c r="A57" s="2">
        <v>37833</v>
      </c>
      <c r="B57" s="1">
        <v>10</v>
      </c>
      <c r="C57" s="1" t="s">
        <v>4</v>
      </c>
      <c r="D57" s="20">
        <v>0</v>
      </c>
      <c r="E57" s="15">
        <v>0</v>
      </c>
      <c r="F57" s="15">
        <v>0</v>
      </c>
      <c r="G57" s="15"/>
      <c r="H57" s="21"/>
      <c r="I57" s="36">
        <f t="shared" si="1"/>
        <v>0</v>
      </c>
      <c r="J57" s="34">
        <v>0.12333333333333334</v>
      </c>
    </row>
    <row r="58" spans="1:10" ht="12.75">
      <c r="A58" s="2">
        <v>37862</v>
      </c>
      <c r="B58" s="1">
        <v>13</v>
      </c>
      <c r="C58" s="1" t="s">
        <v>4</v>
      </c>
      <c r="D58" s="20">
        <v>0</v>
      </c>
      <c r="E58" s="15">
        <v>0</v>
      </c>
      <c r="F58" s="15">
        <v>0</v>
      </c>
      <c r="G58" s="15"/>
      <c r="H58" s="21"/>
      <c r="I58" s="36">
        <f t="shared" si="1"/>
        <v>0</v>
      </c>
      <c r="J58" s="34">
        <v>0.13666666666666666</v>
      </c>
    </row>
    <row r="59" spans="1:10" ht="12.75">
      <c r="A59" s="2">
        <v>37878</v>
      </c>
      <c r="B59" s="1">
        <v>30</v>
      </c>
      <c r="C59" s="1" t="s">
        <v>4</v>
      </c>
      <c r="D59" s="20">
        <v>0</v>
      </c>
      <c r="E59" s="15">
        <v>0</v>
      </c>
      <c r="F59" s="15">
        <v>0</v>
      </c>
      <c r="G59" s="15"/>
      <c r="H59" s="21"/>
      <c r="I59" s="36">
        <f t="shared" si="1"/>
        <v>0</v>
      </c>
      <c r="J59" s="34">
        <v>0.15</v>
      </c>
    </row>
    <row r="60" spans="1:10" ht="13.5" thickBot="1">
      <c r="A60" s="27">
        <v>37904</v>
      </c>
      <c r="B60" s="12">
        <v>23</v>
      </c>
      <c r="C60" s="12" t="s">
        <v>4</v>
      </c>
      <c r="D60" s="24">
        <v>0</v>
      </c>
      <c r="E60" s="25">
        <v>0</v>
      </c>
      <c r="F60" s="25">
        <v>0</v>
      </c>
      <c r="G60" s="25"/>
      <c r="H60" s="26"/>
      <c r="I60" s="37">
        <f t="shared" si="1"/>
        <v>0</v>
      </c>
      <c r="J60" s="39">
        <v>0.16</v>
      </c>
    </row>
    <row r="6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55" zoomScaleNormal="55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11.00390625" style="0" customWidth="1"/>
    <col min="3" max="3" width="9.00390625" style="0" bestFit="1" customWidth="1"/>
    <col min="4" max="4" width="7.57421875" style="0" customWidth="1"/>
    <col min="5" max="5" width="5.7109375" style="0" customWidth="1"/>
    <col min="6" max="6" width="9.00390625" style="0" bestFit="1" customWidth="1"/>
    <col min="8" max="8" width="9.00390625" style="0" bestFit="1" customWidth="1"/>
    <col min="9" max="9" width="7.7109375" style="0" customWidth="1"/>
    <col min="10" max="10" width="5.28125" style="0" customWidth="1"/>
    <col min="11" max="15" width="9.00390625" style="0" bestFit="1" customWidth="1"/>
    <col min="16" max="16" width="12.7109375" style="0" bestFit="1" customWidth="1"/>
    <col min="17" max="17" width="9.00390625" style="0" bestFit="1" customWidth="1"/>
  </cols>
  <sheetData>
    <row r="1" spans="1:14" ht="14.25" thickBot="1" thickTop="1">
      <c r="A1" s="12" t="s">
        <v>29</v>
      </c>
      <c r="B1" s="12" t="s">
        <v>2</v>
      </c>
      <c r="C1" s="12" t="s">
        <v>10</v>
      </c>
      <c r="D1" s="12" t="s">
        <v>35</v>
      </c>
      <c r="E1" s="1"/>
      <c r="F1" s="12" t="s">
        <v>29</v>
      </c>
      <c r="G1" s="12" t="s">
        <v>2</v>
      </c>
      <c r="H1" s="12" t="s">
        <v>10</v>
      </c>
      <c r="I1" s="12" t="s">
        <v>35</v>
      </c>
      <c r="J1" s="1"/>
      <c r="K1" s="12" t="s">
        <v>29</v>
      </c>
      <c r="L1" s="12" t="s">
        <v>3</v>
      </c>
      <c r="M1" s="47" t="s">
        <v>11</v>
      </c>
      <c r="N1" s="47" t="s">
        <v>4</v>
      </c>
    </row>
    <row r="2" spans="1:14" ht="15.75" thickTop="1">
      <c r="A2" s="2">
        <v>37363</v>
      </c>
      <c r="B2" s="1" t="s">
        <v>3</v>
      </c>
      <c r="C2">
        <v>0</v>
      </c>
      <c r="D2" s="33">
        <v>6.5</v>
      </c>
      <c r="F2" s="2">
        <v>37363</v>
      </c>
      <c r="G2" s="1" t="s">
        <v>3</v>
      </c>
      <c r="H2" s="36">
        <v>0</v>
      </c>
      <c r="I2" s="33">
        <v>6.5</v>
      </c>
      <c r="K2" s="2">
        <v>37363</v>
      </c>
      <c r="L2" s="33">
        <v>6.5</v>
      </c>
      <c r="M2" s="33">
        <v>6.5</v>
      </c>
      <c r="N2" s="33">
        <v>6.5</v>
      </c>
    </row>
    <row r="3" spans="1:14" ht="15">
      <c r="A3" s="2">
        <v>37723</v>
      </c>
      <c r="B3" s="1" t="s">
        <v>3</v>
      </c>
      <c r="C3">
        <v>0</v>
      </c>
      <c r="D3" s="33">
        <v>6.5</v>
      </c>
      <c r="F3" s="2">
        <v>37384</v>
      </c>
      <c r="G3" s="1" t="s">
        <v>3</v>
      </c>
      <c r="H3" s="34">
        <v>0.04</v>
      </c>
      <c r="I3" s="33">
        <v>19</v>
      </c>
      <c r="K3" s="2">
        <v>37384</v>
      </c>
      <c r="L3" s="33">
        <v>19</v>
      </c>
      <c r="M3" s="33">
        <v>49</v>
      </c>
      <c r="N3" s="33">
        <v>18</v>
      </c>
    </row>
    <row r="4" spans="1:14" ht="15">
      <c r="A4" s="2">
        <v>37363</v>
      </c>
      <c r="B4" s="1" t="s">
        <v>11</v>
      </c>
      <c r="C4">
        <v>0</v>
      </c>
      <c r="D4" s="33">
        <v>6.5</v>
      </c>
      <c r="F4" s="2">
        <v>37390</v>
      </c>
      <c r="G4" s="1" t="s">
        <v>3</v>
      </c>
      <c r="H4" s="34">
        <v>0.1</v>
      </c>
      <c r="I4" s="33">
        <v>31.5</v>
      </c>
      <c r="K4" s="2">
        <v>37390</v>
      </c>
      <c r="L4" s="33">
        <v>31.5</v>
      </c>
      <c r="M4" s="33">
        <v>29</v>
      </c>
      <c r="N4" s="33">
        <v>46.5</v>
      </c>
    </row>
    <row r="5" spans="1:14" ht="15">
      <c r="A5" s="2">
        <v>37723</v>
      </c>
      <c r="B5" s="1" t="s">
        <v>11</v>
      </c>
      <c r="C5">
        <v>0</v>
      </c>
      <c r="D5" s="33">
        <v>6.5</v>
      </c>
      <c r="F5" s="2">
        <v>37428</v>
      </c>
      <c r="G5" s="1" t="s">
        <v>3</v>
      </c>
      <c r="H5" s="34">
        <v>0.142</v>
      </c>
      <c r="I5" s="33">
        <v>43</v>
      </c>
      <c r="K5" s="2">
        <v>37428</v>
      </c>
      <c r="L5" s="33">
        <v>43</v>
      </c>
      <c r="M5" s="33">
        <v>35</v>
      </c>
      <c r="N5" s="33">
        <v>36</v>
      </c>
    </row>
    <row r="6" spans="1:14" ht="15">
      <c r="A6" s="2">
        <v>37363</v>
      </c>
      <c r="B6" s="1" t="s">
        <v>4</v>
      </c>
      <c r="C6">
        <v>0</v>
      </c>
      <c r="D6" s="33">
        <v>6.5</v>
      </c>
      <c r="F6" s="2">
        <v>37431</v>
      </c>
      <c r="G6" s="1" t="s">
        <v>3</v>
      </c>
      <c r="H6" s="34">
        <v>0.19</v>
      </c>
      <c r="I6" s="33">
        <v>52.5</v>
      </c>
      <c r="K6" s="2">
        <v>37431</v>
      </c>
      <c r="L6" s="33">
        <v>52.5</v>
      </c>
      <c r="M6" s="33">
        <v>50</v>
      </c>
      <c r="N6" s="33">
        <v>31.5</v>
      </c>
    </row>
    <row r="7" spans="1:14" ht="15">
      <c r="A7" s="2">
        <v>37512</v>
      </c>
      <c r="B7" s="1" t="s">
        <v>4</v>
      </c>
      <c r="C7">
        <v>0</v>
      </c>
      <c r="D7" s="33">
        <v>6.5</v>
      </c>
      <c r="F7" s="2">
        <v>37447</v>
      </c>
      <c r="G7" s="1" t="s">
        <v>3</v>
      </c>
      <c r="H7" s="34">
        <v>0.23199999999999998</v>
      </c>
      <c r="I7" s="33">
        <v>55</v>
      </c>
      <c r="K7" s="2">
        <v>37447</v>
      </c>
      <c r="L7" s="33">
        <v>55</v>
      </c>
      <c r="M7" s="33">
        <v>54</v>
      </c>
      <c r="N7" s="33">
        <v>45</v>
      </c>
    </row>
    <row r="8" spans="1:14" ht="15">
      <c r="A8" s="2">
        <v>37723</v>
      </c>
      <c r="B8" s="1" t="s">
        <v>4</v>
      </c>
      <c r="C8">
        <v>0</v>
      </c>
      <c r="D8" s="33">
        <v>6.5</v>
      </c>
      <c r="F8" s="2">
        <v>37473</v>
      </c>
      <c r="G8" s="1" t="s">
        <v>3</v>
      </c>
      <c r="H8" s="34">
        <v>0.10400000000000001</v>
      </c>
      <c r="I8" s="33">
        <v>34</v>
      </c>
      <c r="K8" s="2">
        <v>37473</v>
      </c>
      <c r="L8" s="33">
        <v>34</v>
      </c>
      <c r="M8" s="33">
        <v>40.5</v>
      </c>
      <c r="N8" s="33">
        <v>31.5</v>
      </c>
    </row>
    <row r="9" spans="1:14" ht="15">
      <c r="A9" s="2">
        <v>37805</v>
      </c>
      <c r="B9" s="1" t="s">
        <v>4</v>
      </c>
      <c r="C9">
        <v>0</v>
      </c>
      <c r="D9" s="33">
        <v>6.5</v>
      </c>
      <c r="F9" s="2">
        <v>37490</v>
      </c>
      <c r="G9" s="1" t="s">
        <v>3</v>
      </c>
      <c r="H9" s="34">
        <v>0.384</v>
      </c>
      <c r="I9" s="33">
        <v>56</v>
      </c>
      <c r="K9" s="2">
        <v>37490</v>
      </c>
      <c r="L9" s="33">
        <v>56</v>
      </c>
      <c r="M9" s="33">
        <v>57</v>
      </c>
      <c r="N9" s="33">
        <v>42</v>
      </c>
    </row>
    <row r="10" spans="1:14" ht="15">
      <c r="A10" s="2">
        <v>37833</v>
      </c>
      <c r="B10" s="1" t="s">
        <v>4</v>
      </c>
      <c r="C10">
        <v>0</v>
      </c>
      <c r="D10" s="33">
        <v>6.5</v>
      </c>
      <c r="F10" s="2">
        <v>37512</v>
      </c>
      <c r="G10" s="1" t="s">
        <v>3</v>
      </c>
      <c r="H10" s="34">
        <v>0.002</v>
      </c>
      <c r="I10" s="33">
        <v>13</v>
      </c>
      <c r="K10" s="2">
        <v>37512</v>
      </c>
      <c r="L10" s="33">
        <v>13</v>
      </c>
      <c r="M10" s="33">
        <v>14</v>
      </c>
      <c r="N10" s="33">
        <v>6.5</v>
      </c>
    </row>
    <row r="11" spans="1:14" ht="15">
      <c r="A11" s="2">
        <v>37862</v>
      </c>
      <c r="B11" s="1" t="s">
        <v>4</v>
      </c>
      <c r="C11">
        <v>0</v>
      </c>
      <c r="D11" s="33">
        <v>6.5</v>
      </c>
      <c r="F11" s="2">
        <v>37532</v>
      </c>
      <c r="G11" s="1" t="s">
        <v>3</v>
      </c>
      <c r="H11" s="34">
        <v>0.08</v>
      </c>
      <c r="I11" s="33">
        <v>26</v>
      </c>
      <c r="K11" s="2">
        <v>37532</v>
      </c>
      <c r="L11" s="33">
        <v>26</v>
      </c>
      <c r="M11" s="33">
        <v>31.5</v>
      </c>
      <c r="N11" s="33">
        <v>28</v>
      </c>
    </row>
    <row r="12" spans="1:14" ht="15">
      <c r="A12" s="2">
        <v>37878</v>
      </c>
      <c r="B12" s="1" t="s">
        <v>4</v>
      </c>
      <c r="C12">
        <v>0</v>
      </c>
      <c r="D12" s="33">
        <v>6.5</v>
      </c>
      <c r="F12" s="2">
        <v>37723</v>
      </c>
      <c r="G12" s="1" t="s">
        <v>3</v>
      </c>
      <c r="H12" s="34">
        <v>0</v>
      </c>
      <c r="I12" s="33">
        <v>6.5</v>
      </c>
      <c r="K12" s="2">
        <v>37723</v>
      </c>
      <c r="L12" s="33">
        <v>6.5</v>
      </c>
      <c r="M12" s="33">
        <v>6.5</v>
      </c>
      <c r="N12" s="33">
        <v>6.5</v>
      </c>
    </row>
    <row r="13" spans="1:14" ht="15">
      <c r="A13" s="2">
        <v>37904</v>
      </c>
      <c r="B13" s="1" t="s">
        <v>4</v>
      </c>
      <c r="C13">
        <v>0</v>
      </c>
      <c r="D13" s="33">
        <v>6.5</v>
      </c>
      <c r="F13" s="2">
        <v>37752</v>
      </c>
      <c r="G13" s="1" t="s">
        <v>3</v>
      </c>
      <c r="H13" s="34">
        <v>0.032</v>
      </c>
      <c r="I13" s="33">
        <v>17</v>
      </c>
      <c r="K13" s="2">
        <v>37752</v>
      </c>
      <c r="L13" s="33">
        <v>17</v>
      </c>
      <c r="M13" s="33">
        <v>20</v>
      </c>
      <c r="N13" s="33">
        <v>15</v>
      </c>
    </row>
    <row r="14" spans="1:14" ht="15">
      <c r="A14" s="2">
        <v>37512</v>
      </c>
      <c r="B14" s="1" t="s">
        <v>3</v>
      </c>
      <c r="C14" s="34">
        <v>0.002</v>
      </c>
      <c r="D14" s="33">
        <v>13</v>
      </c>
      <c r="F14" s="2">
        <v>37767</v>
      </c>
      <c r="G14" s="1" t="s">
        <v>3</v>
      </c>
      <c r="H14" s="34">
        <v>0.16399999999999998</v>
      </c>
      <c r="I14" s="33">
        <v>48</v>
      </c>
      <c r="K14" s="2">
        <v>37767</v>
      </c>
      <c r="L14" s="33">
        <v>48</v>
      </c>
      <c r="M14" s="33">
        <v>44</v>
      </c>
      <c r="N14" s="33">
        <v>16</v>
      </c>
    </row>
    <row r="15" spans="1:14" ht="15">
      <c r="A15" s="2">
        <v>37512</v>
      </c>
      <c r="B15" s="1" t="s">
        <v>11</v>
      </c>
      <c r="C15" s="34">
        <v>0.0075</v>
      </c>
      <c r="D15" s="33">
        <v>14</v>
      </c>
      <c r="F15" s="2">
        <v>37789</v>
      </c>
      <c r="G15" s="1" t="s">
        <v>3</v>
      </c>
      <c r="H15" s="34">
        <v>0.16</v>
      </c>
      <c r="I15" s="33">
        <v>46.5</v>
      </c>
      <c r="K15" s="2">
        <v>37789</v>
      </c>
      <c r="L15" s="33">
        <v>46.5</v>
      </c>
      <c r="M15" s="33">
        <v>40.5</v>
      </c>
      <c r="N15" s="33">
        <v>21</v>
      </c>
    </row>
    <row r="16" spans="1:14" ht="15">
      <c r="A16" s="2">
        <v>37752</v>
      </c>
      <c r="B16" s="1" t="s">
        <v>4</v>
      </c>
      <c r="C16" s="34">
        <v>0.013333333333333334</v>
      </c>
      <c r="D16" s="33">
        <v>15</v>
      </c>
      <c r="F16" s="2">
        <v>37805</v>
      </c>
      <c r="G16" s="1" t="s">
        <v>3</v>
      </c>
      <c r="H16" s="34">
        <v>0.178</v>
      </c>
      <c r="I16" s="33">
        <v>51</v>
      </c>
      <c r="K16" s="2">
        <v>37805</v>
      </c>
      <c r="L16" s="33">
        <v>51</v>
      </c>
      <c r="M16" s="33">
        <v>52.5</v>
      </c>
      <c r="N16" s="33">
        <v>6.5</v>
      </c>
    </row>
    <row r="17" spans="1:14" ht="15">
      <c r="A17" s="2">
        <v>37767</v>
      </c>
      <c r="B17" s="1" t="s">
        <v>4</v>
      </c>
      <c r="C17" s="34">
        <v>0.02</v>
      </c>
      <c r="D17" s="33">
        <v>16</v>
      </c>
      <c r="F17" s="2">
        <v>37833</v>
      </c>
      <c r="G17" s="1" t="s">
        <v>3</v>
      </c>
      <c r="H17" s="34">
        <v>0.08800000000000001</v>
      </c>
      <c r="I17" s="33">
        <v>27</v>
      </c>
      <c r="K17" s="2">
        <v>37833</v>
      </c>
      <c r="L17" s="33">
        <v>27</v>
      </c>
      <c r="M17" s="33">
        <v>37</v>
      </c>
      <c r="N17" s="33">
        <v>6.5</v>
      </c>
    </row>
    <row r="18" spans="1:14" ht="15">
      <c r="A18" s="2">
        <v>37752</v>
      </c>
      <c r="B18" s="1" t="s">
        <v>3</v>
      </c>
      <c r="C18" s="34">
        <v>0.032</v>
      </c>
      <c r="D18" s="33">
        <v>17</v>
      </c>
      <c r="F18" s="2">
        <v>37862</v>
      </c>
      <c r="G18" s="1" t="s">
        <v>3</v>
      </c>
      <c r="H18" s="34">
        <v>0.128</v>
      </c>
      <c r="I18" s="33">
        <v>38</v>
      </c>
      <c r="K18" s="2">
        <v>37862</v>
      </c>
      <c r="L18" s="33">
        <v>38</v>
      </c>
      <c r="M18" s="33">
        <v>39</v>
      </c>
      <c r="N18" s="33">
        <v>6.5</v>
      </c>
    </row>
    <row r="19" spans="1:14" ht="15">
      <c r="A19" s="2">
        <v>37384</v>
      </c>
      <c r="B19" s="1" t="s">
        <v>4</v>
      </c>
      <c r="C19" s="34">
        <v>0.03333333333333333</v>
      </c>
      <c r="D19" s="33">
        <v>18</v>
      </c>
      <c r="F19" s="2">
        <v>37878</v>
      </c>
      <c r="G19" s="1" t="s">
        <v>3</v>
      </c>
      <c r="H19" s="34">
        <v>0.07600000000000001</v>
      </c>
      <c r="I19" s="33">
        <v>25</v>
      </c>
      <c r="K19" s="2">
        <v>37878</v>
      </c>
      <c r="L19" s="33">
        <v>25</v>
      </c>
      <c r="M19" s="33">
        <v>22</v>
      </c>
      <c r="N19" s="33">
        <v>6.5</v>
      </c>
    </row>
    <row r="20" spans="1:14" ht="15.75" thickBot="1">
      <c r="A20" s="48">
        <v>37384</v>
      </c>
      <c r="B20" s="49" t="s">
        <v>3</v>
      </c>
      <c r="C20" s="50">
        <v>0.04</v>
      </c>
      <c r="D20" s="51">
        <v>19</v>
      </c>
      <c r="F20" s="2">
        <v>37904</v>
      </c>
      <c r="G20" s="1" t="s">
        <v>3</v>
      </c>
      <c r="H20" s="39">
        <v>0.07</v>
      </c>
      <c r="I20" s="46">
        <v>24</v>
      </c>
      <c r="K20" s="27">
        <v>37904</v>
      </c>
      <c r="L20" s="46">
        <v>24</v>
      </c>
      <c r="M20" s="46">
        <v>23</v>
      </c>
      <c r="N20" s="46">
        <v>6.5</v>
      </c>
    </row>
    <row r="21" spans="1:9" ht="15.75" thickTop="1">
      <c r="A21" s="48">
        <v>37752</v>
      </c>
      <c r="B21" s="49" t="s">
        <v>11</v>
      </c>
      <c r="C21" s="34">
        <v>0.0525</v>
      </c>
      <c r="D21" s="33">
        <v>20</v>
      </c>
      <c r="F21" s="28">
        <v>37363</v>
      </c>
      <c r="G21" s="29" t="s">
        <v>11</v>
      </c>
      <c r="H21" s="36">
        <v>0</v>
      </c>
      <c r="I21" s="33">
        <v>6.5</v>
      </c>
    </row>
    <row r="22" spans="1:11" ht="15">
      <c r="A22" s="2">
        <v>37789</v>
      </c>
      <c r="B22" s="1" t="s">
        <v>4</v>
      </c>
      <c r="C22" s="34">
        <v>0.05333333333333334</v>
      </c>
      <c r="D22" s="33">
        <v>21</v>
      </c>
      <c r="F22" s="2">
        <v>37384</v>
      </c>
      <c r="G22" s="1" t="s">
        <v>11</v>
      </c>
      <c r="H22" s="34">
        <v>0.1675</v>
      </c>
      <c r="I22" s="33">
        <v>49</v>
      </c>
      <c r="K22" t="s">
        <v>12</v>
      </c>
    </row>
    <row r="23" spans="1:9" ht="15.75" thickBot="1">
      <c r="A23" s="2">
        <v>37878</v>
      </c>
      <c r="B23" s="1" t="s">
        <v>11</v>
      </c>
      <c r="C23" s="34">
        <v>0.0625</v>
      </c>
      <c r="D23" s="33">
        <v>22</v>
      </c>
      <c r="F23" s="2">
        <v>37390</v>
      </c>
      <c r="G23" s="1" t="s">
        <v>11</v>
      </c>
      <c r="H23" s="34">
        <v>0.095</v>
      </c>
      <c r="I23" s="33">
        <v>29</v>
      </c>
    </row>
    <row r="24" spans="1:15" ht="15">
      <c r="A24" s="2">
        <v>37904</v>
      </c>
      <c r="B24" s="1" t="s">
        <v>11</v>
      </c>
      <c r="C24" s="34">
        <v>0.0675</v>
      </c>
      <c r="D24" s="33">
        <v>23</v>
      </c>
      <c r="F24" s="2">
        <v>37428</v>
      </c>
      <c r="G24" s="1" t="s">
        <v>11</v>
      </c>
      <c r="H24" s="34">
        <v>0.1225</v>
      </c>
      <c r="I24" s="33">
        <v>35</v>
      </c>
      <c r="K24" s="10" t="s">
        <v>13</v>
      </c>
      <c r="L24" s="10" t="s">
        <v>14</v>
      </c>
      <c r="M24" s="10" t="s">
        <v>15</v>
      </c>
      <c r="N24" s="10" t="s">
        <v>10</v>
      </c>
      <c r="O24" s="10" t="s">
        <v>16</v>
      </c>
    </row>
    <row r="25" spans="1:15" ht="15">
      <c r="A25" s="2">
        <v>37904</v>
      </c>
      <c r="B25" s="1" t="s">
        <v>3</v>
      </c>
      <c r="C25" s="34">
        <v>0.07</v>
      </c>
      <c r="D25" s="33">
        <v>24</v>
      </c>
      <c r="F25" s="2">
        <v>37431</v>
      </c>
      <c r="G25" s="1" t="s">
        <v>11</v>
      </c>
      <c r="H25" s="34">
        <v>0.175</v>
      </c>
      <c r="I25" s="33">
        <v>50</v>
      </c>
      <c r="K25" s="8">
        <v>37363</v>
      </c>
      <c r="L25" s="8">
        <v>3</v>
      </c>
      <c r="M25" s="8">
        <v>19.5</v>
      </c>
      <c r="N25" s="40">
        <v>6.5</v>
      </c>
      <c r="O25" s="40">
        <v>0</v>
      </c>
    </row>
    <row r="26" spans="1:15" ht="15">
      <c r="A26" s="2">
        <v>37878</v>
      </c>
      <c r="B26" s="1" t="s">
        <v>3</v>
      </c>
      <c r="C26" s="34">
        <v>0.07600000000000001</v>
      </c>
      <c r="D26" s="33">
        <v>25</v>
      </c>
      <c r="F26" s="2">
        <v>37447</v>
      </c>
      <c r="G26" s="1" t="s">
        <v>11</v>
      </c>
      <c r="H26" s="34">
        <v>0.215</v>
      </c>
      <c r="I26" s="33">
        <v>54</v>
      </c>
      <c r="K26" s="8">
        <v>37384</v>
      </c>
      <c r="L26" s="8">
        <v>3</v>
      </c>
      <c r="M26" s="8">
        <v>86</v>
      </c>
      <c r="N26" s="40">
        <v>28.666666666666668</v>
      </c>
      <c r="O26" s="40">
        <v>310.33333333333326</v>
      </c>
    </row>
    <row r="27" spans="1:15" ht="15">
      <c r="A27" s="2">
        <v>37532</v>
      </c>
      <c r="B27" s="1" t="s">
        <v>3</v>
      </c>
      <c r="C27" s="34">
        <v>0.08</v>
      </c>
      <c r="D27" s="33">
        <v>26</v>
      </c>
      <c r="F27" s="2">
        <v>37473</v>
      </c>
      <c r="G27" s="1" t="s">
        <v>11</v>
      </c>
      <c r="H27" s="34">
        <v>0.1325</v>
      </c>
      <c r="I27" s="33">
        <v>40.5</v>
      </c>
      <c r="K27" s="8">
        <v>37390</v>
      </c>
      <c r="L27" s="8">
        <v>3</v>
      </c>
      <c r="M27" s="8">
        <v>107</v>
      </c>
      <c r="N27" s="40">
        <v>35.666666666666664</v>
      </c>
      <c r="O27" s="40">
        <v>89.58333333333326</v>
      </c>
    </row>
    <row r="28" spans="1:15" ht="15">
      <c r="A28" s="2">
        <v>37833</v>
      </c>
      <c r="B28" s="1" t="s">
        <v>3</v>
      </c>
      <c r="C28" s="34">
        <v>0.08800000000000001</v>
      </c>
      <c r="D28" s="33">
        <v>27</v>
      </c>
      <c r="F28" s="2">
        <v>37490</v>
      </c>
      <c r="G28" s="1" t="s">
        <v>11</v>
      </c>
      <c r="H28" s="34">
        <v>0.4125</v>
      </c>
      <c r="I28" s="33">
        <v>57</v>
      </c>
      <c r="K28" s="8">
        <v>37428</v>
      </c>
      <c r="L28" s="8">
        <v>3</v>
      </c>
      <c r="M28" s="8">
        <v>114</v>
      </c>
      <c r="N28" s="40">
        <v>38</v>
      </c>
      <c r="O28" s="40">
        <v>19</v>
      </c>
    </row>
    <row r="29" spans="1:15" ht="15">
      <c r="A29" s="2">
        <v>37532</v>
      </c>
      <c r="B29" s="1" t="s">
        <v>4</v>
      </c>
      <c r="C29" s="34">
        <v>0.09333333333333332</v>
      </c>
      <c r="D29" s="33">
        <v>28</v>
      </c>
      <c r="F29" s="2">
        <v>37512</v>
      </c>
      <c r="G29" s="1" t="s">
        <v>11</v>
      </c>
      <c r="H29" s="34">
        <v>0.0075</v>
      </c>
      <c r="I29" s="33">
        <v>14</v>
      </c>
      <c r="K29" s="8">
        <v>37431</v>
      </c>
      <c r="L29" s="8">
        <v>3</v>
      </c>
      <c r="M29" s="8">
        <v>134</v>
      </c>
      <c r="N29" s="40">
        <v>44.666666666666664</v>
      </c>
      <c r="O29" s="40">
        <v>131.58333333333348</v>
      </c>
    </row>
    <row r="30" spans="1:15" ht="15">
      <c r="A30" s="2">
        <v>37390</v>
      </c>
      <c r="B30" s="1" t="s">
        <v>11</v>
      </c>
      <c r="C30" s="34">
        <v>0.095</v>
      </c>
      <c r="D30" s="33">
        <v>29</v>
      </c>
      <c r="F30" s="2">
        <v>37532</v>
      </c>
      <c r="G30" s="1" t="s">
        <v>11</v>
      </c>
      <c r="H30" s="34">
        <v>0.1</v>
      </c>
      <c r="I30" s="33">
        <v>31.5</v>
      </c>
      <c r="K30" s="8">
        <v>37447</v>
      </c>
      <c r="L30" s="8">
        <v>3</v>
      </c>
      <c r="M30" s="8">
        <v>154</v>
      </c>
      <c r="N30" s="40">
        <v>51.333333333333336</v>
      </c>
      <c r="O30" s="40">
        <v>30.333333333333485</v>
      </c>
    </row>
    <row r="31" spans="1:15" ht="15">
      <c r="A31" s="2">
        <v>37390</v>
      </c>
      <c r="B31" s="1" t="s">
        <v>3</v>
      </c>
      <c r="C31" s="34">
        <v>0.1</v>
      </c>
      <c r="D31" s="33">
        <v>31.5</v>
      </c>
      <c r="F31" s="2">
        <v>37723</v>
      </c>
      <c r="G31" s="1" t="s">
        <v>11</v>
      </c>
      <c r="H31" s="36">
        <v>0</v>
      </c>
      <c r="I31" s="33">
        <v>6.5</v>
      </c>
      <c r="K31" s="8">
        <v>37473</v>
      </c>
      <c r="L31" s="8">
        <v>3</v>
      </c>
      <c r="M31" s="8">
        <v>106</v>
      </c>
      <c r="N31" s="40">
        <v>35.333333333333336</v>
      </c>
      <c r="O31" s="40">
        <v>21.583333333333258</v>
      </c>
    </row>
    <row r="32" spans="1:15" ht="15">
      <c r="A32" s="2">
        <v>37532</v>
      </c>
      <c r="B32" s="1" t="s">
        <v>11</v>
      </c>
      <c r="C32" s="34">
        <v>0.1</v>
      </c>
      <c r="D32" s="33">
        <v>31.5</v>
      </c>
      <c r="F32" s="2">
        <v>37752</v>
      </c>
      <c r="G32" s="1" t="s">
        <v>11</v>
      </c>
      <c r="H32" s="34">
        <v>0.0525</v>
      </c>
      <c r="I32" s="33">
        <v>20</v>
      </c>
      <c r="K32" s="8">
        <v>37490</v>
      </c>
      <c r="L32" s="8">
        <v>3</v>
      </c>
      <c r="M32" s="8">
        <v>155</v>
      </c>
      <c r="N32" s="40">
        <v>51.666666666666664</v>
      </c>
      <c r="O32" s="40">
        <v>70.33333333333348</v>
      </c>
    </row>
    <row r="33" spans="1:15" ht="15">
      <c r="A33" s="2">
        <v>37431</v>
      </c>
      <c r="B33" s="1" t="s">
        <v>4</v>
      </c>
      <c r="C33" s="34">
        <v>0.1</v>
      </c>
      <c r="D33" s="33">
        <v>31.5</v>
      </c>
      <c r="F33" s="2">
        <v>37767</v>
      </c>
      <c r="G33" s="1" t="s">
        <v>11</v>
      </c>
      <c r="H33" s="34">
        <v>0.1425</v>
      </c>
      <c r="I33" s="33">
        <v>44</v>
      </c>
      <c r="K33" s="8">
        <v>37512</v>
      </c>
      <c r="L33" s="8">
        <v>3</v>
      </c>
      <c r="M33" s="8">
        <v>33.5</v>
      </c>
      <c r="N33" s="40">
        <v>11.166666666666666</v>
      </c>
      <c r="O33" s="40">
        <v>16.583333333333343</v>
      </c>
    </row>
    <row r="34" spans="1:15" ht="15">
      <c r="A34" s="2">
        <v>37473</v>
      </c>
      <c r="B34" s="1" t="s">
        <v>4</v>
      </c>
      <c r="C34" s="34">
        <v>0.1</v>
      </c>
      <c r="D34" s="33">
        <v>31.5</v>
      </c>
      <c r="F34" s="2">
        <v>37789</v>
      </c>
      <c r="G34" s="1" t="s">
        <v>11</v>
      </c>
      <c r="H34" s="34">
        <v>0.1325</v>
      </c>
      <c r="I34" s="33">
        <v>40.5</v>
      </c>
      <c r="K34" s="8">
        <v>37532</v>
      </c>
      <c r="L34" s="8">
        <v>3</v>
      </c>
      <c r="M34" s="8">
        <v>85.5</v>
      </c>
      <c r="N34" s="40">
        <v>28.5</v>
      </c>
      <c r="O34" s="40">
        <v>7.75</v>
      </c>
    </row>
    <row r="35" spans="1:15" ht="15">
      <c r="A35" s="2">
        <v>37473</v>
      </c>
      <c r="B35" s="1" t="s">
        <v>3</v>
      </c>
      <c r="C35" s="34">
        <v>0.10400000000000001</v>
      </c>
      <c r="D35" s="33">
        <v>34</v>
      </c>
      <c r="F35" s="2">
        <v>37805</v>
      </c>
      <c r="G35" s="1" t="s">
        <v>11</v>
      </c>
      <c r="H35" s="34">
        <v>0.19</v>
      </c>
      <c r="I35" s="33">
        <v>52.5</v>
      </c>
      <c r="K35" s="8">
        <v>37723</v>
      </c>
      <c r="L35" s="8">
        <v>3</v>
      </c>
      <c r="M35" s="8">
        <v>19.5</v>
      </c>
      <c r="N35" s="40">
        <v>6.5</v>
      </c>
      <c r="O35" s="40">
        <v>0</v>
      </c>
    </row>
    <row r="36" spans="1:15" ht="15">
      <c r="A36" s="2">
        <v>37428</v>
      </c>
      <c r="B36" s="1" t="s">
        <v>11</v>
      </c>
      <c r="C36" s="34">
        <v>0.1225</v>
      </c>
      <c r="D36" s="33">
        <v>35</v>
      </c>
      <c r="F36" s="2">
        <v>37833</v>
      </c>
      <c r="G36" s="1" t="s">
        <v>11</v>
      </c>
      <c r="H36" s="34">
        <v>0.125</v>
      </c>
      <c r="I36" s="33">
        <v>37</v>
      </c>
      <c r="K36" s="8">
        <v>37752</v>
      </c>
      <c r="L36" s="8">
        <v>3</v>
      </c>
      <c r="M36" s="8">
        <v>52</v>
      </c>
      <c r="N36" s="40">
        <v>17.333333333333332</v>
      </c>
      <c r="O36" s="40">
        <v>6.333333333333314</v>
      </c>
    </row>
    <row r="37" spans="1:15" ht="15">
      <c r="A37" s="2">
        <v>37428</v>
      </c>
      <c r="B37" s="1" t="s">
        <v>4</v>
      </c>
      <c r="C37" s="34">
        <v>0.12333333333333334</v>
      </c>
      <c r="D37" s="33">
        <v>36</v>
      </c>
      <c r="F37" s="2">
        <v>37862</v>
      </c>
      <c r="G37" s="1" t="s">
        <v>11</v>
      </c>
      <c r="H37" s="34">
        <v>0.13</v>
      </c>
      <c r="I37" s="33">
        <v>39</v>
      </c>
      <c r="K37" s="8">
        <v>37767</v>
      </c>
      <c r="L37" s="8">
        <v>3</v>
      </c>
      <c r="M37" s="8">
        <v>108</v>
      </c>
      <c r="N37" s="40">
        <v>36</v>
      </c>
      <c r="O37" s="40">
        <v>304</v>
      </c>
    </row>
    <row r="38" spans="1:15" ht="15">
      <c r="A38" s="2">
        <v>37833</v>
      </c>
      <c r="B38" s="1" t="s">
        <v>11</v>
      </c>
      <c r="C38" s="34">
        <v>0.125</v>
      </c>
      <c r="D38" s="33">
        <v>37</v>
      </c>
      <c r="F38" s="2">
        <v>37878</v>
      </c>
      <c r="G38" s="1" t="s">
        <v>11</v>
      </c>
      <c r="H38" s="34">
        <v>0.0625</v>
      </c>
      <c r="I38" s="33">
        <v>22</v>
      </c>
      <c r="K38" s="8">
        <v>37789</v>
      </c>
      <c r="L38" s="8">
        <v>3</v>
      </c>
      <c r="M38" s="8">
        <v>108</v>
      </c>
      <c r="N38" s="40">
        <v>36</v>
      </c>
      <c r="O38" s="40">
        <v>177.75</v>
      </c>
    </row>
    <row r="39" spans="1:15" ht="15.75" thickBot="1">
      <c r="A39" s="48">
        <v>37862</v>
      </c>
      <c r="B39" s="49" t="s">
        <v>3</v>
      </c>
      <c r="C39" s="50">
        <v>0.128</v>
      </c>
      <c r="D39" s="51">
        <v>38</v>
      </c>
      <c r="F39" s="2">
        <v>37904</v>
      </c>
      <c r="G39" s="1" t="s">
        <v>11</v>
      </c>
      <c r="H39" s="39">
        <v>0.0675</v>
      </c>
      <c r="I39" s="46">
        <v>23</v>
      </c>
      <c r="K39" s="8">
        <v>37805</v>
      </c>
      <c r="L39" s="8">
        <v>3</v>
      </c>
      <c r="M39" s="8">
        <v>110</v>
      </c>
      <c r="N39" s="40">
        <v>36.666666666666664</v>
      </c>
      <c r="O39" s="40">
        <v>683.0833333333333</v>
      </c>
    </row>
    <row r="40" spans="1:15" ht="15.75" thickTop="1">
      <c r="A40" s="48">
        <v>37862</v>
      </c>
      <c r="B40" s="49" t="s">
        <v>11</v>
      </c>
      <c r="C40" s="34">
        <v>0.13</v>
      </c>
      <c r="D40" s="33">
        <v>39</v>
      </c>
      <c r="F40" s="28">
        <v>37363</v>
      </c>
      <c r="G40" s="29" t="s">
        <v>4</v>
      </c>
      <c r="H40" s="36">
        <v>0</v>
      </c>
      <c r="I40" s="33">
        <v>6.5</v>
      </c>
      <c r="K40" s="8">
        <v>37833</v>
      </c>
      <c r="L40" s="8">
        <v>3</v>
      </c>
      <c r="M40" s="8">
        <v>70.5</v>
      </c>
      <c r="N40" s="40">
        <v>23.5</v>
      </c>
      <c r="O40" s="40">
        <v>241.75</v>
      </c>
    </row>
    <row r="41" spans="1:15" ht="15">
      <c r="A41" s="2">
        <v>37473</v>
      </c>
      <c r="B41" s="1" t="s">
        <v>11</v>
      </c>
      <c r="C41" s="34">
        <v>0.1325</v>
      </c>
      <c r="D41" s="33">
        <v>40.5</v>
      </c>
      <c r="F41" s="2">
        <v>37384</v>
      </c>
      <c r="G41" s="1" t="s">
        <v>4</v>
      </c>
      <c r="H41" s="34">
        <v>0.03333333333333333</v>
      </c>
      <c r="I41" s="33">
        <v>18</v>
      </c>
      <c r="K41" s="8">
        <v>37862</v>
      </c>
      <c r="L41" s="8">
        <v>3</v>
      </c>
      <c r="M41" s="8">
        <v>83.5</v>
      </c>
      <c r="N41" s="40">
        <v>27.833333333333332</v>
      </c>
      <c r="O41" s="40">
        <v>341.58333333333326</v>
      </c>
    </row>
    <row r="42" spans="1:15" ht="15">
      <c r="A42" s="2">
        <v>37789</v>
      </c>
      <c r="B42" s="1" t="s">
        <v>11</v>
      </c>
      <c r="C42" s="34">
        <v>0.1325</v>
      </c>
      <c r="D42" s="33">
        <v>40.5</v>
      </c>
      <c r="F42" s="2">
        <v>37390</v>
      </c>
      <c r="G42" s="1" t="s">
        <v>4</v>
      </c>
      <c r="H42" s="34">
        <v>0.16</v>
      </c>
      <c r="I42" s="33">
        <v>46.5</v>
      </c>
      <c r="K42" s="8">
        <v>37878</v>
      </c>
      <c r="L42" s="8">
        <v>3</v>
      </c>
      <c r="M42" s="8">
        <v>53.5</v>
      </c>
      <c r="N42" s="40">
        <v>17.833333333333332</v>
      </c>
      <c r="O42" s="40">
        <v>98.58333333333331</v>
      </c>
    </row>
    <row r="43" spans="1:15" ht="15">
      <c r="A43" s="2">
        <v>37490</v>
      </c>
      <c r="B43" s="1" t="s">
        <v>4</v>
      </c>
      <c r="C43" s="34">
        <v>0.13666666666666666</v>
      </c>
      <c r="D43" s="33">
        <v>42</v>
      </c>
      <c r="F43" s="2">
        <v>37428</v>
      </c>
      <c r="G43" s="1" t="s">
        <v>4</v>
      </c>
      <c r="H43" s="34">
        <v>0.12333333333333334</v>
      </c>
      <c r="I43" s="33">
        <v>36</v>
      </c>
      <c r="K43" s="8">
        <v>37904</v>
      </c>
      <c r="L43" s="8">
        <v>3</v>
      </c>
      <c r="M43" s="8">
        <v>53.5</v>
      </c>
      <c r="N43" s="40">
        <v>17.833333333333332</v>
      </c>
      <c r="O43" s="40">
        <v>96.58333333333331</v>
      </c>
    </row>
    <row r="44" spans="1:15" ht="15">
      <c r="A44" s="2">
        <v>37428</v>
      </c>
      <c r="B44" s="1" t="s">
        <v>3</v>
      </c>
      <c r="C44" s="34">
        <v>0.142</v>
      </c>
      <c r="D44" s="33">
        <v>43</v>
      </c>
      <c r="F44" s="2">
        <v>37431</v>
      </c>
      <c r="G44" s="1" t="s">
        <v>4</v>
      </c>
      <c r="H44" s="34">
        <v>0.1</v>
      </c>
      <c r="I44" s="33">
        <v>31.5</v>
      </c>
      <c r="K44" s="8"/>
      <c r="L44" s="8"/>
      <c r="M44" s="8"/>
      <c r="N44" s="40"/>
      <c r="O44" s="40"/>
    </row>
    <row r="45" spans="1:15" ht="15">
      <c r="A45" s="2">
        <v>37767</v>
      </c>
      <c r="B45" s="1" t="s">
        <v>11</v>
      </c>
      <c r="C45" s="34">
        <v>0.1425</v>
      </c>
      <c r="D45" s="33">
        <v>44</v>
      </c>
      <c r="F45" s="2">
        <v>37447</v>
      </c>
      <c r="G45" s="1" t="s">
        <v>4</v>
      </c>
      <c r="H45" s="34">
        <v>0.15</v>
      </c>
      <c r="I45" s="33">
        <v>45</v>
      </c>
      <c r="K45" s="8" t="s">
        <v>3</v>
      </c>
      <c r="L45" s="8">
        <v>19</v>
      </c>
      <c r="M45" s="8">
        <v>619.5</v>
      </c>
      <c r="N45" s="40">
        <v>32.60526315789474</v>
      </c>
      <c r="O45" s="40">
        <v>263.1271929824561</v>
      </c>
    </row>
    <row r="46" spans="1:15" ht="15">
      <c r="A46" s="2">
        <v>37447</v>
      </c>
      <c r="B46" s="1" t="s">
        <v>4</v>
      </c>
      <c r="C46" s="34">
        <v>0.15</v>
      </c>
      <c r="D46" s="33">
        <v>45</v>
      </c>
      <c r="F46" s="2">
        <v>37473</v>
      </c>
      <c r="G46" s="1" t="s">
        <v>4</v>
      </c>
      <c r="H46" s="34">
        <v>0.1</v>
      </c>
      <c r="I46" s="33">
        <v>31.5</v>
      </c>
      <c r="K46" s="8" t="s">
        <v>11</v>
      </c>
      <c r="L46" s="8">
        <v>19</v>
      </c>
      <c r="M46" s="8">
        <v>651</v>
      </c>
      <c r="N46" s="40">
        <v>34.26315789473684</v>
      </c>
      <c r="O46" s="40">
        <v>243.06578947368428</v>
      </c>
    </row>
    <row r="47" spans="1:15" ht="15.75" thickBot="1">
      <c r="A47" s="2">
        <v>37789</v>
      </c>
      <c r="B47" s="1" t="s">
        <v>3</v>
      </c>
      <c r="C47" s="34">
        <v>0.16</v>
      </c>
      <c r="D47" s="33">
        <v>46.5</v>
      </c>
      <c r="F47" s="2">
        <v>37490</v>
      </c>
      <c r="G47" s="1" t="s">
        <v>4</v>
      </c>
      <c r="H47" s="34">
        <v>0.13666666666666666</v>
      </c>
      <c r="I47" s="33">
        <v>42</v>
      </c>
      <c r="K47" s="9" t="s">
        <v>4</v>
      </c>
      <c r="L47" s="9">
        <v>19</v>
      </c>
      <c r="M47" s="9">
        <v>382.5</v>
      </c>
      <c r="N47" s="41">
        <v>20.13157894736842</v>
      </c>
      <c r="O47" s="41">
        <v>216.6345029239766</v>
      </c>
    </row>
    <row r="48" spans="1:9" ht="15">
      <c r="A48" s="2">
        <v>37390</v>
      </c>
      <c r="B48" s="1" t="s">
        <v>4</v>
      </c>
      <c r="C48" s="34">
        <v>0.16</v>
      </c>
      <c r="D48" s="33">
        <v>46.5</v>
      </c>
      <c r="F48" s="2">
        <v>37512</v>
      </c>
      <c r="G48" s="1" t="s">
        <v>4</v>
      </c>
      <c r="H48" s="36">
        <v>0</v>
      </c>
      <c r="I48" s="33">
        <v>6.5</v>
      </c>
    </row>
    <row r="49" spans="1:9" ht="15">
      <c r="A49" s="2">
        <v>37767</v>
      </c>
      <c r="B49" s="1" t="s">
        <v>3</v>
      </c>
      <c r="C49" s="34">
        <v>0.16399999999999998</v>
      </c>
      <c r="D49" s="33">
        <v>48</v>
      </c>
      <c r="F49" s="2">
        <v>37532</v>
      </c>
      <c r="G49" s="1" t="s">
        <v>4</v>
      </c>
      <c r="H49" s="34">
        <v>0.09333333333333332</v>
      </c>
      <c r="I49" s="33">
        <v>28</v>
      </c>
    </row>
    <row r="50" spans="1:11" ht="15.75" thickBot="1">
      <c r="A50" s="2">
        <v>37384</v>
      </c>
      <c r="B50" s="1" t="s">
        <v>11</v>
      </c>
      <c r="C50" s="34">
        <v>0.1675</v>
      </c>
      <c r="D50" s="33">
        <v>49</v>
      </c>
      <c r="F50" s="2">
        <v>37723</v>
      </c>
      <c r="G50" s="1" t="s">
        <v>4</v>
      </c>
      <c r="H50" s="36">
        <v>0</v>
      </c>
      <c r="I50" s="33">
        <v>6.5</v>
      </c>
      <c r="K50" t="s">
        <v>17</v>
      </c>
    </row>
    <row r="51" spans="1:17" ht="15">
      <c r="A51" s="2">
        <v>37431</v>
      </c>
      <c r="B51" s="1" t="s">
        <v>11</v>
      </c>
      <c r="C51" s="34">
        <v>0.175</v>
      </c>
      <c r="D51" s="33">
        <v>50</v>
      </c>
      <c r="F51" s="2">
        <v>37752</v>
      </c>
      <c r="G51" s="1" t="s">
        <v>4</v>
      </c>
      <c r="H51" s="34">
        <v>0.013333333333333334</v>
      </c>
      <c r="I51" s="33">
        <v>15</v>
      </c>
      <c r="K51" s="10" t="s">
        <v>18</v>
      </c>
      <c r="L51" s="10" t="s">
        <v>19</v>
      </c>
      <c r="M51" s="10" t="s">
        <v>20</v>
      </c>
      <c r="N51" s="10" t="s">
        <v>21</v>
      </c>
      <c r="O51" s="10" t="s">
        <v>22</v>
      </c>
      <c r="P51" s="10" t="s">
        <v>23</v>
      </c>
      <c r="Q51" s="10" t="s">
        <v>24</v>
      </c>
    </row>
    <row r="52" spans="1:17" ht="15">
      <c r="A52" s="2">
        <v>37805</v>
      </c>
      <c r="B52" s="1" t="s">
        <v>3</v>
      </c>
      <c r="C52" s="34">
        <v>0.178</v>
      </c>
      <c r="D52" s="33">
        <v>51</v>
      </c>
      <c r="F52" s="2">
        <v>37767</v>
      </c>
      <c r="G52" s="1" t="s">
        <v>4</v>
      </c>
      <c r="H52" s="34">
        <v>0.02</v>
      </c>
      <c r="I52" s="33">
        <v>16</v>
      </c>
      <c r="K52" s="8" t="s">
        <v>25</v>
      </c>
      <c r="L52" s="42">
        <v>9985</v>
      </c>
      <c r="M52" s="8">
        <v>18</v>
      </c>
      <c r="N52" s="44">
        <v>554.7222222222222</v>
      </c>
      <c r="O52" s="44">
        <v>6.599700827941275</v>
      </c>
      <c r="P52" s="8">
        <v>8.506250104755471E-07</v>
      </c>
      <c r="Q52" s="40">
        <v>1.898619927942491</v>
      </c>
    </row>
    <row r="53" spans="1:17" ht="15">
      <c r="A53" s="2">
        <v>37431</v>
      </c>
      <c r="B53" s="1" t="s">
        <v>3</v>
      </c>
      <c r="C53" s="34">
        <v>0.19</v>
      </c>
      <c r="D53" s="33">
        <v>52.5</v>
      </c>
      <c r="F53" s="2">
        <v>37789</v>
      </c>
      <c r="G53" s="1" t="s">
        <v>4</v>
      </c>
      <c r="H53" s="34">
        <v>0.05333333333333334</v>
      </c>
      <c r="I53" s="33">
        <v>21</v>
      </c>
      <c r="K53" s="8" t="s">
        <v>26</v>
      </c>
      <c r="L53" s="42">
        <v>2267.605263157893</v>
      </c>
      <c r="M53" s="8">
        <v>2</v>
      </c>
      <c r="N53" s="44">
        <v>1133.8026315789466</v>
      </c>
      <c r="O53" s="44">
        <v>13.489198497182201</v>
      </c>
      <c r="P53" s="8">
        <v>4.2461582289256796E-05</v>
      </c>
      <c r="Q53" s="40">
        <v>3.259444270042877</v>
      </c>
    </row>
    <row r="54" spans="1:17" ht="15">
      <c r="A54" s="2">
        <v>37805</v>
      </c>
      <c r="B54" s="1" t="s">
        <v>11</v>
      </c>
      <c r="C54" s="34">
        <v>0.19</v>
      </c>
      <c r="D54" s="33">
        <v>52.5</v>
      </c>
      <c r="F54" s="2">
        <v>37805</v>
      </c>
      <c r="G54" s="1" t="s">
        <v>4</v>
      </c>
      <c r="H54">
        <v>0</v>
      </c>
      <c r="I54" s="33">
        <v>6.5</v>
      </c>
      <c r="K54" s="8" t="s">
        <v>27</v>
      </c>
      <c r="L54" s="42">
        <v>3025.894736842107</v>
      </c>
      <c r="M54" s="8">
        <v>36</v>
      </c>
      <c r="N54" s="44">
        <v>84.05263157894741</v>
      </c>
      <c r="O54" s="8"/>
      <c r="P54" s="8"/>
      <c r="Q54" s="8"/>
    </row>
    <row r="55" spans="1:17" ht="15">
      <c r="A55" s="2">
        <v>37447</v>
      </c>
      <c r="B55" s="1" t="s">
        <v>11</v>
      </c>
      <c r="C55" s="34">
        <v>0.215</v>
      </c>
      <c r="D55" s="33">
        <v>54</v>
      </c>
      <c r="F55" s="2">
        <v>37833</v>
      </c>
      <c r="G55" s="1" t="s">
        <v>4</v>
      </c>
      <c r="H55">
        <v>0</v>
      </c>
      <c r="I55" s="33">
        <v>6.5</v>
      </c>
      <c r="K55" s="8"/>
      <c r="L55" s="42"/>
      <c r="M55" s="8"/>
      <c r="N55" s="8"/>
      <c r="O55" s="8"/>
      <c r="P55" s="8"/>
      <c r="Q55" s="8"/>
    </row>
    <row r="56" spans="1:17" ht="15.75" thickBot="1">
      <c r="A56" s="2">
        <v>37447</v>
      </c>
      <c r="B56" s="1" t="s">
        <v>3</v>
      </c>
      <c r="C56" s="34">
        <v>0.23199999999999998</v>
      </c>
      <c r="D56" s="33">
        <v>55</v>
      </c>
      <c r="F56" s="2">
        <v>37862</v>
      </c>
      <c r="G56" s="1" t="s">
        <v>4</v>
      </c>
      <c r="H56">
        <v>0</v>
      </c>
      <c r="I56" s="33">
        <v>6.5</v>
      </c>
      <c r="K56" s="9" t="s">
        <v>28</v>
      </c>
      <c r="L56" s="43">
        <v>15278.5</v>
      </c>
      <c r="M56" s="9">
        <v>56</v>
      </c>
      <c r="N56" s="9"/>
      <c r="O56" s="9"/>
      <c r="P56" s="9"/>
      <c r="Q56" s="9"/>
    </row>
    <row r="57" spans="1:9" ht="15">
      <c r="A57" s="2">
        <v>37490</v>
      </c>
      <c r="B57" s="1" t="s">
        <v>3</v>
      </c>
      <c r="C57" s="34">
        <v>0.384</v>
      </c>
      <c r="D57" s="33">
        <v>56</v>
      </c>
      <c r="F57" s="2">
        <v>37878</v>
      </c>
      <c r="G57" s="1" t="s">
        <v>4</v>
      </c>
      <c r="H57">
        <v>0</v>
      </c>
      <c r="I57" s="33">
        <v>6.5</v>
      </c>
    </row>
    <row r="58" spans="1:11" ht="15.75" thickBot="1">
      <c r="A58" s="27">
        <v>37490</v>
      </c>
      <c r="B58" s="12" t="s">
        <v>11</v>
      </c>
      <c r="C58" s="39">
        <v>0.4125</v>
      </c>
      <c r="D58" s="46">
        <v>57</v>
      </c>
      <c r="F58" s="27">
        <v>37904</v>
      </c>
      <c r="G58" s="12" t="s">
        <v>4</v>
      </c>
      <c r="H58" s="11">
        <v>0</v>
      </c>
      <c r="I58" s="46">
        <v>6.5</v>
      </c>
      <c r="J58" s="45" t="s">
        <v>40</v>
      </c>
      <c r="K58" s="5">
        <f>TINV(0.05,M54)*SQRT(N54/L47)</f>
        <v>4.265661268885455</v>
      </c>
    </row>
    <row r="59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F20" sqref="F20"/>
    </sheetView>
  </sheetViews>
  <sheetFormatPr defaultColWidth="9.140625" defaultRowHeight="12.75"/>
  <cols>
    <col min="1" max="1" width="12.00390625" style="0" customWidth="1"/>
  </cols>
  <sheetData>
    <row r="1" spans="1:2" ht="12.75">
      <c r="A1" s="2"/>
      <c r="B1" s="1"/>
    </row>
    <row r="2" spans="1:2" ht="12.75">
      <c r="A2" s="2"/>
      <c r="B2" s="1"/>
    </row>
    <row r="3" spans="1:2" ht="12.75">
      <c r="A3" s="2"/>
      <c r="B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USDA FOREST SERVICE</cp:lastModifiedBy>
  <dcterms:created xsi:type="dcterms:W3CDTF">2002-03-29T00:15:52Z</dcterms:created>
  <dcterms:modified xsi:type="dcterms:W3CDTF">2002-04-19T16:38:36Z</dcterms:modified>
  <cp:category/>
  <cp:version/>
  <cp:contentType/>
  <cp:contentStatus/>
</cp:coreProperties>
</file>