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72" windowWidth="7500" windowHeight="7008" activeTab="0"/>
  </bookViews>
  <sheets>
    <sheet name="labsheet" sheetId="1" r:id="rId1"/>
    <sheet name="raindata" sheetId="2" r:id="rId2"/>
    <sheet name="fieldsheet" sheetId="3" r:id="rId3"/>
  </sheets>
  <definedNames/>
  <calcPr fullCalcOnLoad="1"/>
</workbook>
</file>

<file path=xl/sharedStrings.xml><?xml version="1.0" encoding="utf-8"?>
<sst xmlns="http://schemas.openxmlformats.org/spreadsheetml/2006/main" count="210" uniqueCount="150">
  <si>
    <t>Location</t>
  </si>
  <si>
    <t>Date</t>
  </si>
  <si>
    <t>Recorder</t>
  </si>
  <si>
    <t>Scale used</t>
  </si>
  <si>
    <t xml:space="preserve">Remarks:  Include repairs needed and made.  Supplies needed for next visit.  </t>
  </si>
  <si>
    <t>Raingauge depth and tipping bucket data</t>
  </si>
  <si>
    <t>Tare Weight</t>
  </si>
  <si>
    <t>Bucket #</t>
  </si>
  <si>
    <t>Bucket</t>
  </si>
  <si>
    <t>sample #</t>
  </si>
  <si>
    <t>used #</t>
  </si>
  <si>
    <t>sediment</t>
  </si>
  <si>
    <t>sediment wt</t>
  </si>
  <si>
    <t>subtotal</t>
  </si>
  <si>
    <t>page 1</t>
  </si>
  <si>
    <t>page 2</t>
  </si>
  <si>
    <t>page 3</t>
  </si>
  <si>
    <t>total</t>
  </si>
  <si>
    <t>Subsample</t>
  </si>
  <si>
    <t>#</t>
  </si>
  <si>
    <t>Wet</t>
  </si>
  <si>
    <t>weight</t>
  </si>
  <si>
    <t>percent</t>
  </si>
  <si>
    <t>water</t>
  </si>
  <si>
    <t>Scale units</t>
  </si>
  <si>
    <t>field scale</t>
  </si>
  <si>
    <t>lab/office scale</t>
  </si>
  <si>
    <t>grams</t>
  </si>
  <si>
    <t>postal</t>
  </si>
  <si>
    <t>pounds</t>
  </si>
  <si>
    <t>John, Paul, Ringo</t>
  </si>
  <si>
    <t>2 ft 3 1/16inches from top   Data downloaded from tipping bucket</t>
  </si>
  <si>
    <t>1 lb=0.454 kilograms</t>
  </si>
  <si>
    <t>1 lb=454 grams</t>
  </si>
  <si>
    <t>1 oz=28.4 grams</t>
  </si>
  <si>
    <t>1 lb=16 oz</t>
  </si>
  <si>
    <t>1 kilogram= 2.205 lb</t>
  </si>
  <si>
    <t>1 cubic meter=35.3 cubic feet</t>
  </si>
  <si>
    <t>1cubic meter=1.3 cubic yards</t>
  </si>
  <si>
    <t>1 hectare=2.47 acres</t>
  </si>
  <si>
    <t>1 acre=43560 square feet</t>
  </si>
  <si>
    <t>1 hectare=10000 square meters</t>
  </si>
  <si>
    <t>Useful Conversions</t>
  </si>
  <si>
    <t>1 meter=3.28 feet</t>
  </si>
  <si>
    <t>1 meter=39.36 inches</t>
  </si>
  <si>
    <t>1 kilogram per hectare=1.12 lbs per acre</t>
  </si>
  <si>
    <t>col3-col4</t>
  </si>
  <si>
    <t>col7-col8</t>
  </si>
  <si>
    <t>col9/col8</t>
  </si>
  <si>
    <t>Tare +</t>
  </si>
  <si>
    <t>Tare wt</t>
  </si>
  <si>
    <t>Contributing area</t>
  </si>
  <si>
    <t>Whitehorse #2, seeded</t>
  </si>
  <si>
    <t>Field 1</t>
  </si>
  <si>
    <t>1/10 acre</t>
  </si>
  <si>
    <r>
      <t xml:space="preserve">Page </t>
    </r>
    <r>
      <rPr>
        <sz val="16"/>
        <rFont val="Script MT Bold"/>
        <family val="4"/>
      </rPr>
      <t xml:space="preserve"> 1</t>
    </r>
    <r>
      <rPr>
        <sz val="10"/>
        <rFont val="Times New Roman"/>
        <family val="0"/>
      </rPr>
      <t xml:space="preserve"> of </t>
    </r>
    <r>
      <rPr>
        <sz val="16"/>
        <rFont val="Script MT Bold"/>
        <family val="4"/>
      </rPr>
      <t>1</t>
    </r>
  </si>
  <si>
    <t>Dry</t>
  </si>
  <si>
    <t>Dry Sample</t>
  </si>
  <si>
    <t>(1-col10)*col5</t>
  </si>
  <si>
    <t>Office Data Work Sheet</t>
  </si>
  <si>
    <t>Field Data Work Sheet</t>
  </si>
  <si>
    <t>field scale units</t>
  </si>
  <si>
    <t>Office scale units</t>
  </si>
  <si>
    <t>pounds/acre</t>
  </si>
  <si>
    <t>Date Time,1/100 INCHES OF RAIN</t>
  </si>
  <si>
    <t>06/23/99 09:00:00.0,0,Start</t>
  </si>
  <si>
    <t>06/23/99 14:44:42.5,1</t>
  </si>
  <si>
    <t>06/23/99 14:47:01.0,2</t>
  </si>
  <si>
    <t>06/23/99 14:47:02.0,3</t>
  </si>
  <si>
    <t>06/24/99 04:15:32.0,4</t>
  </si>
  <si>
    <t>06/24/99 04:48:11.5,5</t>
  </si>
  <si>
    <t>06/24/99 04:53:36.5,6</t>
  </si>
  <si>
    <t>06/24/99 04:56:09.5,7</t>
  </si>
  <si>
    <t>06/24/99 05:04:53.5,8</t>
  </si>
  <si>
    <t>06/24/99 06:09:10.5,10</t>
  </si>
  <si>
    <t>06/24/99 06:09:11.0,11</t>
  </si>
  <si>
    <t>06/24/99 06:19:26.0,12</t>
  </si>
  <si>
    <t>06/24/99 06:21:56.0,13</t>
  </si>
  <si>
    <t>06/24/99 06:25:14.0,15</t>
  </si>
  <si>
    <t>06/24/99 06:27:21.0,16</t>
  </si>
  <si>
    <t>06/24/99 06:28:35.5,17</t>
  </si>
  <si>
    <t>06/24/99 06:29:32.5,18</t>
  </si>
  <si>
    <t>06/24/99 06:31:43.0,19</t>
  </si>
  <si>
    <t>06/24/99 06:33:40.0,20</t>
  </si>
  <si>
    <t>06/24/99 06:37:12.5,21</t>
  </si>
  <si>
    <t>06/24/99 06:39:24.5,22</t>
  </si>
  <si>
    <t>06/24/99 06:41:50.5,23</t>
  </si>
  <si>
    <t>06/24/99 06:45:41.5,24</t>
  </si>
  <si>
    <t>06/24/99 06:50:39.5,25</t>
  </si>
  <si>
    <t>06/24/99 06:53:30.0,26</t>
  </si>
  <si>
    <t>06/24/99 06:58:12.0,27</t>
  </si>
  <si>
    <t>06/26/99 16:49:33.0,28</t>
  </si>
  <si>
    <t>06/26/99 16:57:51.0,29</t>
  </si>
  <si>
    <t>06/26/99 20:00:30.5,30</t>
  </si>
  <si>
    <t>07/03/99 10:21:11.5,31</t>
  </si>
  <si>
    <t>07/03/99 11:36:24.0,33</t>
  </si>
  <si>
    <t>07/03/99 11:37:15.5,34</t>
  </si>
  <si>
    <t>07/03/99 11:39:32.0,35</t>
  </si>
  <si>
    <t>07/03/99 11:42:16.0,36</t>
  </si>
  <si>
    <t>07/03/99 11:44:48.5,37</t>
  </si>
  <si>
    <t>07/03/99 11:48:07.0,38</t>
  </si>
  <si>
    <t>07/03/99 11:53:28.5,39</t>
  </si>
  <si>
    <t>07/03/99 11:58:19.0,40</t>
  </si>
  <si>
    <t>07/03/99 12:00:21.5,41</t>
  </si>
  <si>
    <t>07/03/99 12:07:29.0,42</t>
  </si>
  <si>
    <t>07/03/99 13:12:34.0,43</t>
  </si>
  <si>
    <t>07/03/99 13:24:45.5,44</t>
  </si>
  <si>
    <t>date</t>
  </si>
  <si>
    <t>time</t>
  </si>
  <si>
    <t>tips</t>
  </si>
  <si>
    <t>06/24/99 05:05:54.0,9</t>
  </si>
  <si>
    <t>06/24/99 06:22:56.5,14</t>
  </si>
  <si>
    <t>07/03/99 10:22:12.0,32</t>
  </si>
  <si>
    <t>07/03/99 13:25:46.0,45</t>
  </si>
  <si>
    <t>tips in 10 minutes</t>
  </si>
  <si>
    <t>Silt Fence Cleanout  Field Datasheet</t>
  </si>
  <si>
    <t>sed wt</t>
  </si>
  <si>
    <t>2 ft 3 1/16inches from top</t>
  </si>
  <si>
    <t xml:space="preserve">   Data downloaded from tipping bucket</t>
  </si>
  <si>
    <t>Silt Fence Cleanout  Spreadsheet</t>
  </si>
  <si>
    <t>Example data taken from Onset Logger Raingauge Datalogger</t>
  </si>
  <si>
    <t>Original data</t>
  </si>
  <si>
    <t>10 minute</t>
  </si>
  <si>
    <t>summaries</t>
  </si>
  <si>
    <t xml:space="preserve">30 minute </t>
  </si>
  <si>
    <t>60 minute</t>
  </si>
  <si>
    <t>Parsed Data by space and comma</t>
  </si>
  <si>
    <t>maximum of column</t>
  </si>
  <si>
    <t>10 minute maximum intensity</t>
  </si>
  <si>
    <t>30 minute maximum intensity</t>
  </si>
  <si>
    <t>60 minute maximum intensity</t>
  </si>
  <si>
    <t>tips in 30 minutes</t>
  </si>
  <si>
    <t>tips in 60 minutes</t>
  </si>
  <si>
    <r>
      <t>60 minutes/hour * 18 tips / 60minutes * 0.01 inches/tip=</t>
    </r>
    <r>
      <rPr>
        <sz val="12"/>
        <rFont val="Times New Roman"/>
        <family val="1"/>
      </rPr>
      <t>0.18 inches/hour</t>
    </r>
  </si>
  <si>
    <r>
      <t>60 minutes/hour * 6 tips / 10 minutes * 0.01 inches/tip=</t>
    </r>
    <r>
      <rPr>
        <sz val="12"/>
        <rFont val="Times New Roman"/>
        <family val="1"/>
      </rPr>
      <t>0.36 inches/hour</t>
    </r>
  </si>
  <si>
    <r>
      <t>60 minutes/hour * 13 tips / 30 minutes * 0.01 inches/tip=</t>
    </r>
    <r>
      <rPr>
        <sz val="12"/>
        <rFont val="Times New Roman"/>
        <family val="1"/>
      </rPr>
      <t>0.26 inches/hour</t>
    </r>
  </si>
  <si>
    <t xml:space="preserve"> calculate maximum rainfall intensities by time interval.</t>
  </si>
  <si>
    <t>Rainfall data summaries by given time interval.  How many tips</t>
  </si>
  <si>
    <t>of the raingauge occurred by time interval?  These are used to</t>
  </si>
  <si>
    <t>Maximum intensites by duration can be calculated using each of these compiled maximum tips by interval.</t>
  </si>
  <si>
    <t>Multiply unit area (above) by total cumulative weight (field scale units) epr unit area of plot.  Use conversions above to give units of choice.</t>
  </si>
  <si>
    <t>sample notes</t>
  </si>
  <si>
    <t>sample mostly organics</t>
  </si>
  <si>
    <t>sediments are getting coarser</t>
  </si>
  <si>
    <t>many greater than 2 inch cobbles</t>
  </si>
  <si>
    <t>very watery final sample</t>
  </si>
  <si>
    <t>Need to bring more antifreeze and new dessicant.     Shovel handle broke, need new shovel.  Still have small</t>
  </si>
  <si>
    <t xml:space="preserve">amount of snow in upper watershed.  Raingauge had needles and dust accumulation..  </t>
  </si>
  <si>
    <t>Subsample taken?</t>
  </si>
  <si>
    <t>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</si>
</sst>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Script MT Bold"/>
      <family val="4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Script MT Bold"/>
      <family val="4"/>
    </font>
    <font>
      <sz val="14"/>
      <name val="Times New Roman"/>
      <family val="0"/>
    </font>
    <font>
      <sz val="12"/>
      <name val="Times New Roman"/>
      <family val="1"/>
    </font>
    <font>
      <sz val="16"/>
      <name val="Brush Script"/>
      <family val="4"/>
    </font>
    <font>
      <b/>
      <sz val="16"/>
      <name val="Wingdings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4" xfId="0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Fill="1" applyBorder="1" applyAlignment="1" quotePrefix="1">
      <alignment horizontal="center"/>
    </xf>
    <xf numFmtId="0" fontId="0" fillId="0" borderId="9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8" fillId="0" borderId="0" xfId="0" applyFont="1" applyAlignment="1" quotePrefix="1">
      <alignment horizontal="left"/>
    </xf>
    <xf numFmtId="0" fontId="8" fillId="0" borderId="1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 quotePrefix="1">
      <alignment horizontal="left"/>
    </xf>
    <xf numFmtId="0" fontId="0" fillId="0" borderId="14" xfId="0" applyBorder="1" applyAlignment="1" quotePrefix="1">
      <alignment horizontal="left"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4" fillId="0" borderId="16" xfId="0" applyFont="1" applyBorder="1" applyAlignment="1" quotePrefix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164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0" fillId="0" borderId="7" xfId="0" applyBorder="1" applyAlignment="1" quotePrefix="1">
      <alignment horizontal="left"/>
    </xf>
    <xf numFmtId="0" fontId="4" fillId="0" borderId="17" xfId="0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2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0" fillId="0" borderId="16" xfId="0" applyBorder="1" applyAlignment="1" quotePrefix="1">
      <alignment horizontal="left"/>
    </xf>
    <xf numFmtId="164" fontId="3" fillId="0" borderId="15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 quotePrefix="1">
      <alignment horizontal="left"/>
    </xf>
    <xf numFmtId="0" fontId="0" fillId="0" borderId="7" xfId="0" applyFill="1" applyBorder="1" applyAlignment="1" quotePrefix="1">
      <alignment horizontal="center"/>
    </xf>
    <xf numFmtId="0" fontId="1" fillId="0" borderId="7" xfId="0" applyFont="1" applyFill="1" applyBorder="1" applyAlignment="1" quotePrefix="1">
      <alignment horizontal="center"/>
    </xf>
    <xf numFmtId="0" fontId="0" fillId="0" borderId="7" xfId="0" applyBorder="1" applyAlignment="1">
      <alignment/>
    </xf>
    <xf numFmtId="0" fontId="0" fillId="0" borderId="6" xfId="0" applyFill="1" applyBorder="1" applyAlignment="1" quotePrefix="1">
      <alignment horizontal="center" wrapText="1"/>
    </xf>
    <xf numFmtId="0" fontId="10" fillId="0" borderId="4" xfId="0" applyFont="1" applyBorder="1" applyAlignment="1">
      <alignment/>
    </xf>
    <xf numFmtId="0" fontId="0" fillId="0" borderId="0" xfId="0" applyAlignment="1" quotePrefix="1">
      <alignment horizontal="left"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7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15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9</xdr:row>
      <xdr:rowOff>85725</xdr:rowOff>
    </xdr:from>
    <xdr:to>
      <xdr:col>7</xdr:col>
      <xdr:colOff>276225</xdr:colOff>
      <xdr:row>9</xdr:row>
      <xdr:rowOff>85725</xdr:rowOff>
    </xdr:to>
    <xdr:sp>
      <xdr:nvSpPr>
        <xdr:cNvPr id="1" name="Line 26"/>
        <xdr:cNvSpPr>
          <a:spLocks/>
        </xdr:cNvSpPr>
      </xdr:nvSpPr>
      <xdr:spPr>
        <a:xfrm>
          <a:off x="3924300" y="16859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104775</xdr:rowOff>
    </xdr:from>
    <xdr:to>
      <xdr:col>7</xdr:col>
      <xdr:colOff>295275</xdr:colOff>
      <xdr:row>11</xdr:row>
      <xdr:rowOff>104775</xdr:rowOff>
    </xdr:to>
    <xdr:sp>
      <xdr:nvSpPr>
        <xdr:cNvPr id="2" name="Line 27"/>
        <xdr:cNvSpPr>
          <a:spLocks/>
        </xdr:cNvSpPr>
      </xdr:nvSpPr>
      <xdr:spPr>
        <a:xfrm>
          <a:off x="3924300" y="2028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285750</xdr:colOff>
      <xdr:row>9</xdr:row>
      <xdr:rowOff>85725</xdr:rowOff>
    </xdr:from>
    <xdr:to>
      <xdr:col>7</xdr:col>
      <xdr:colOff>285750</xdr:colOff>
      <xdr:row>11</xdr:row>
      <xdr:rowOff>114300</xdr:rowOff>
    </xdr:to>
    <xdr:sp>
      <xdr:nvSpPr>
        <xdr:cNvPr id="3" name="Line 28"/>
        <xdr:cNvSpPr>
          <a:spLocks/>
        </xdr:cNvSpPr>
      </xdr:nvSpPr>
      <xdr:spPr>
        <a:xfrm>
          <a:off x="4133850" y="16859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76200</xdr:colOff>
      <xdr:row>32</xdr:row>
      <xdr:rowOff>95250</xdr:rowOff>
    </xdr:from>
    <xdr:to>
      <xdr:col>7</xdr:col>
      <xdr:colOff>323850</xdr:colOff>
      <xdr:row>32</xdr:row>
      <xdr:rowOff>95250</xdr:rowOff>
    </xdr:to>
    <xdr:sp>
      <xdr:nvSpPr>
        <xdr:cNvPr id="4" name="Line 29"/>
        <xdr:cNvSpPr>
          <a:spLocks/>
        </xdr:cNvSpPr>
      </xdr:nvSpPr>
      <xdr:spPr>
        <a:xfrm>
          <a:off x="3924300" y="5419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85725</xdr:rowOff>
    </xdr:from>
    <xdr:to>
      <xdr:col>7</xdr:col>
      <xdr:colOff>333375</xdr:colOff>
      <xdr:row>20</xdr:row>
      <xdr:rowOff>85725</xdr:rowOff>
    </xdr:to>
    <xdr:sp>
      <xdr:nvSpPr>
        <xdr:cNvPr id="5" name="Line 30"/>
        <xdr:cNvSpPr>
          <a:spLocks/>
        </xdr:cNvSpPr>
      </xdr:nvSpPr>
      <xdr:spPr>
        <a:xfrm>
          <a:off x="3933825" y="3467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333375</xdr:colOff>
      <xdr:row>20</xdr:row>
      <xdr:rowOff>85725</xdr:rowOff>
    </xdr:from>
    <xdr:to>
      <xdr:col>7</xdr:col>
      <xdr:colOff>333375</xdr:colOff>
      <xdr:row>32</xdr:row>
      <xdr:rowOff>95250</xdr:rowOff>
    </xdr:to>
    <xdr:sp>
      <xdr:nvSpPr>
        <xdr:cNvPr id="6" name="Line 31"/>
        <xdr:cNvSpPr>
          <a:spLocks/>
        </xdr:cNvSpPr>
      </xdr:nvSpPr>
      <xdr:spPr>
        <a:xfrm>
          <a:off x="4181475" y="34671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76200</xdr:colOff>
      <xdr:row>12</xdr:row>
      <xdr:rowOff>85725</xdr:rowOff>
    </xdr:from>
    <xdr:to>
      <xdr:col>7</xdr:col>
      <xdr:colOff>438150</xdr:colOff>
      <xdr:row>12</xdr:row>
      <xdr:rowOff>85725</xdr:rowOff>
    </xdr:to>
    <xdr:sp>
      <xdr:nvSpPr>
        <xdr:cNvPr id="7" name="Line 32"/>
        <xdr:cNvSpPr>
          <a:spLocks/>
        </xdr:cNvSpPr>
      </xdr:nvSpPr>
      <xdr:spPr>
        <a:xfrm>
          <a:off x="3924300" y="217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76200</xdr:colOff>
      <xdr:row>35</xdr:row>
      <xdr:rowOff>95250</xdr:rowOff>
    </xdr:from>
    <xdr:to>
      <xdr:col>7</xdr:col>
      <xdr:colOff>447675</xdr:colOff>
      <xdr:row>35</xdr:row>
      <xdr:rowOff>95250</xdr:rowOff>
    </xdr:to>
    <xdr:sp>
      <xdr:nvSpPr>
        <xdr:cNvPr id="8" name="Line 33"/>
        <xdr:cNvSpPr>
          <a:spLocks/>
        </xdr:cNvSpPr>
      </xdr:nvSpPr>
      <xdr:spPr>
        <a:xfrm>
          <a:off x="3924300" y="5905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457200</xdr:colOff>
      <xdr:row>12</xdr:row>
      <xdr:rowOff>85725</xdr:rowOff>
    </xdr:from>
    <xdr:to>
      <xdr:col>7</xdr:col>
      <xdr:colOff>457200</xdr:colOff>
      <xdr:row>35</xdr:row>
      <xdr:rowOff>95250</xdr:rowOff>
    </xdr:to>
    <xdr:sp>
      <xdr:nvSpPr>
        <xdr:cNvPr id="9" name="Line 34"/>
        <xdr:cNvSpPr>
          <a:spLocks/>
        </xdr:cNvSpPr>
      </xdr:nvSpPr>
      <xdr:spPr>
        <a:xfrm flipH="1" flipV="1">
          <a:off x="4305300" y="2171700"/>
          <a:ext cx="0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285750</xdr:colOff>
      <xdr:row>10</xdr:row>
      <xdr:rowOff>104775</xdr:rowOff>
    </xdr:from>
    <xdr:to>
      <xdr:col>8</xdr:col>
      <xdr:colOff>390525</xdr:colOff>
      <xdr:row>11</xdr:row>
      <xdr:rowOff>85725</xdr:rowOff>
    </xdr:to>
    <xdr:sp>
      <xdr:nvSpPr>
        <xdr:cNvPr id="10" name="Line 35"/>
        <xdr:cNvSpPr>
          <a:spLocks/>
        </xdr:cNvSpPr>
      </xdr:nvSpPr>
      <xdr:spPr>
        <a:xfrm>
          <a:off x="4133850" y="18669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333375</xdr:colOff>
      <xdr:row>26</xdr:row>
      <xdr:rowOff>85725</xdr:rowOff>
    </xdr:from>
    <xdr:to>
      <xdr:col>10</xdr:col>
      <xdr:colOff>295275</xdr:colOff>
      <xdr:row>32</xdr:row>
      <xdr:rowOff>76200</xdr:rowOff>
    </xdr:to>
    <xdr:sp>
      <xdr:nvSpPr>
        <xdr:cNvPr id="11" name="Line 36"/>
        <xdr:cNvSpPr>
          <a:spLocks/>
        </xdr:cNvSpPr>
      </xdr:nvSpPr>
      <xdr:spPr>
        <a:xfrm>
          <a:off x="4181475" y="4438650"/>
          <a:ext cx="15621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25</xdr:row>
      <xdr:rowOff>57150</xdr:rowOff>
    </xdr:from>
    <xdr:to>
      <xdr:col>12</xdr:col>
      <xdr:colOff>285750</xdr:colOff>
      <xdr:row>35</xdr:row>
      <xdr:rowOff>47625</xdr:rowOff>
    </xdr:to>
    <xdr:sp>
      <xdr:nvSpPr>
        <xdr:cNvPr id="12" name="Line 37"/>
        <xdr:cNvSpPr>
          <a:spLocks/>
        </xdr:cNvSpPr>
      </xdr:nvSpPr>
      <xdr:spPr>
        <a:xfrm>
          <a:off x="4295775" y="4248150"/>
          <a:ext cx="250507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8" style="2" customWidth="1"/>
    <col min="2" max="6" width="10.83203125" style="2" customWidth="1"/>
    <col min="7" max="7" width="12.83203125" style="2" customWidth="1"/>
    <col min="8" max="12" width="10.83203125" style="2" customWidth="1"/>
    <col min="13" max="13" width="13.5" style="2" customWidth="1"/>
    <col min="14" max="16384" width="10.83203125" style="2" customWidth="1"/>
  </cols>
  <sheetData>
    <row r="1" spans="1:13" ht="21">
      <c r="A1" s="1" t="s">
        <v>119</v>
      </c>
      <c r="M1" s="5" t="s">
        <v>55</v>
      </c>
    </row>
    <row r="3" spans="1:12" ht="21">
      <c r="A3" s="2" t="s">
        <v>1</v>
      </c>
      <c r="B3" s="120">
        <v>37084</v>
      </c>
      <c r="C3" s="121"/>
      <c r="F3" s="2" t="s">
        <v>0</v>
      </c>
      <c r="G3" s="20" t="s">
        <v>52</v>
      </c>
      <c r="K3" s="2" t="s">
        <v>2</v>
      </c>
      <c r="L3" s="19" t="s">
        <v>30</v>
      </c>
    </row>
    <row r="4" ht="12.75">
      <c r="B4" s="3"/>
    </row>
    <row r="5" spans="1:3" ht="21">
      <c r="A5" s="10" t="s">
        <v>51</v>
      </c>
      <c r="C5" s="18" t="s">
        <v>54</v>
      </c>
    </row>
    <row r="6" spans="1:6" ht="21">
      <c r="A6" s="10" t="s">
        <v>5</v>
      </c>
      <c r="D6" s="20" t="s">
        <v>31</v>
      </c>
      <c r="F6" s="10"/>
    </row>
    <row r="8" spans="1:7" ht="17.25">
      <c r="A8" s="15" t="s">
        <v>25</v>
      </c>
      <c r="G8" s="4" t="s">
        <v>26</v>
      </c>
    </row>
    <row r="9" spans="1:10" ht="21">
      <c r="A9" s="2" t="s">
        <v>3</v>
      </c>
      <c r="B9" s="22" t="s">
        <v>53</v>
      </c>
      <c r="C9" s="2" t="s">
        <v>24</v>
      </c>
      <c r="D9" s="18" t="s">
        <v>29</v>
      </c>
      <c r="G9" s="2" t="s">
        <v>3</v>
      </c>
      <c r="H9" s="18" t="s">
        <v>28</v>
      </c>
      <c r="I9" s="2" t="s">
        <v>24</v>
      </c>
      <c r="J9" s="18" t="s">
        <v>27</v>
      </c>
    </row>
    <row r="11" spans="1:8" ht="12.75">
      <c r="A11" s="21" t="s">
        <v>7</v>
      </c>
      <c r="B11" s="13" t="s">
        <v>6</v>
      </c>
      <c r="D11" s="1" t="s">
        <v>42</v>
      </c>
      <c r="E11" s="10"/>
      <c r="F11" s="10"/>
      <c r="G11" s="10"/>
      <c r="H11" s="10"/>
    </row>
    <row r="12" spans="1:9" ht="21">
      <c r="A12" s="13">
        <v>1</v>
      </c>
      <c r="B12" s="16">
        <v>0.8</v>
      </c>
      <c r="D12" s="1" t="s">
        <v>33</v>
      </c>
      <c r="E12" s="10"/>
      <c r="F12" s="10" t="s">
        <v>43</v>
      </c>
      <c r="G12" s="10"/>
      <c r="H12" s="10"/>
      <c r="I12" s="10" t="s">
        <v>40</v>
      </c>
    </row>
    <row r="13" spans="1:9" ht="21">
      <c r="A13" s="13">
        <v>2</v>
      </c>
      <c r="B13" s="16">
        <v>1.1</v>
      </c>
      <c r="D13" s="10" t="s">
        <v>32</v>
      </c>
      <c r="E13" s="10"/>
      <c r="F13" s="10" t="s">
        <v>44</v>
      </c>
      <c r="G13" s="10"/>
      <c r="H13" s="10"/>
      <c r="I13" s="10" t="s">
        <v>41</v>
      </c>
    </row>
    <row r="14" spans="1:9" ht="21">
      <c r="A14" s="13">
        <v>3</v>
      </c>
      <c r="B14" s="16">
        <v>1.3</v>
      </c>
      <c r="D14" s="10" t="s">
        <v>35</v>
      </c>
      <c r="E14" s="10"/>
      <c r="F14" s="10" t="s">
        <v>37</v>
      </c>
      <c r="G14" s="10"/>
      <c r="H14" s="10"/>
      <c r="I14" s="10" t="s">
        <v>45</v>
      </c>
    </row>
    <row r="15" spans="1:9" ht="21">
      <c r="A15" s="13">
        <v>4</v>
      </c>
      <c r="B15" s="16">
        <v>0.9</v>
      </c>
      <c r="D15" s="10" t="s">
        <v>34</v>
      </c>
      <c r="E15" s="10"/>
      <c r="F15" s="10" t="s">
        <v>38</v>
      </c>
      <c r="G15" s="10"/>
      <c r="H15" s="10"/>
      <c r="I15" s="10"/>
    </row>
    <row r="16" spans="1:8" ht="21">
      <c r="A16" s="13">
        <v>5</v>
      </c>
      <c r="B16" s="16">
        <v>1.2</v>
      </c>
      <c r="D16" s="10" t="s">
        <v>36</v>
      </c>
      <c r="E16" s="10"/>
      <c r="F16" s="10" t="s">
        <v>39</v>
      </c>
      <c r="G16" s="10"/>
      <c r="H16" s="10"/>
    </row>
    <row r="18" spans="2:13" ht="12.75">
      <c r="B18" s="122" t="s">
        <v>60</v>
      </c>
      <c r="C18" s="85"/>
      <c r="D18" s="85"/>
      <c r="E18" s="85"/>
      <c r="F18" s="86"/>
      <c r="H18" s="122" t="s">
        <v>59</v>
      </c>
      <c r="I18" s="90"/>
      <c r="J18" s="90"/>
      <c r="K18" s="90"/>
      <c r="L18" s="90"/>
      <c r="M18" s="123"/>
    </row>
    <row r="19" spans="2:13" ht="12.75">
      <c r="B19" s="87"/>
      <c r="C19" s="88"/>
      <c r="D19" s="88"/>
      <c r="E19" s="88"/>
      <c r="F19" s="89"/>
      <c r="H19" s="124"/>
      <c r="I19" s="125"/>
      <c r="J19" s="125"/>
      <c r="K19" s="125"/>
      <c r="L19" s="125"/>
      <c r="M19" s="126"/>
    </row>
    <row r="20" spans="2:13" ht="12.75">
      <c r="B20" s="6">
        <v>1</v>
      </c>
      <c r="C20" s="6">
        <v>2</v>
      </c>
      <c r="D20" s="6">
        <v>3</v>
      </c>
      <c r="E20" s="6">
        <v>4</v>
      </c>
      <c r="F20" s="6">
        <v>5</v>
      </c>
      <c r="H20" s="6">
        <v>6</v>
      </c>
      <c r="I20" s="6">
        <v>7</v>
      </c>
      <c r="J20" s="6">
        <v>8</v>
      </c>
      <c r="K20" s="6">
        <v>9</v>
      </c>
      <c r="L20" s="23">
        <v>10</v>
      </c>
      <c r="M20" s="27">
        <v>11</v>
      </c>
    </row>
    <row r="21" spans="2:13" ht="12.75">
      <c r="B21" s="11" t="s">
        <v>8</v>
      </c>
      <c r="C21" s="11" t="s">
        <v>8</v>
      </c>
      <c r="D21" s="12" t="s">
        <v>49</v>
      </c>
      <c r="E21" s="12" t="s">
        <v>50</v>
      </c>
      <c r="F21" s="14" t="s">
        <v>20</v>
      </c>
      <c r="H21" s="12" t="s">
        <v>18</v>
      </c>
      <c r="I21" s="12" t="s">
        <v>18</v>
      </c>
      <c r="J21" s="12" t="s">
        <v>18</v>
      </c>
      <c r="K21" s="7" t="s">
        <v>23</v>
      </c>
      <c r="L21" s="24" t="s">
        <v>22</v>
      </c>
      <c r="M21" s="28" t="s">
        <v>57</v>
      </c>
    </row>
    <row r="22" spans="2:13" ht="12.75">
      <c r="B22" s="11" t="s">
        <v>9</v>
      </c>
      <c r="C22" s="11" t="s">
        <v>10</v>
      </c>
      <c r="D22" s="11" t="s">
        <v>11</v>
      </c>
      <c r="E22" s="11"/>
      <c r="F22" s="7" t="s">
        <v>12</v>
      </c>
      <c r="H22" s="11" t="s">
        <v>19</v>
      </c>
      <c r="I22" s="11" t="s">
        <v>20</v>
      </c>
      <c r="J22" s="14" t="s">
        <v>56</v>
      </c>
      <c r="K22" s="11" t="s">
        <v>21</v>
      </c>
      <c r="L22" s="25" t="s">
        <v>23</v>
      </c>
      <c r="M22" s="29" t="s">
        <v>21</v>
      </c>
    </row>
    <row r="23" spans="2:13" ht="12.75">
      <c r="B23" s="11"/>
      <c r="C23" s="11"/>
      <c r="D23" s="11"/>
      <c r="E23" s="11"/>
      <c r="F23" s="31" t="s">
        <v>46</v>
      </c>
      <c r="H23" s="11"/>
      <c r="I23" s="11" t="s">
        <v>21</v>
      </c>
      <c r="J23" s="11" t="s">
        <v>21</v>
      </c>
      <c r="K23" s="32" t="s">
        <v>47</v>
      </c>
      <c r="L23" s="33" t="s">
        <v>48</v>
      </c>
      <c r="M23" s="34" t="s">
        <v>58</v>
      </c>
    </row>
    <row r="24" spans="2:13" ht="12.75">
      <c r="B24" s="13"/>
      <c r="C24" s="13"/>
      <c r="D24" s="127" t="s">
        <v>61</v>
      </c>
      <c r="E24" s="128"/>
      <c r="F24" s="129"/>
      <c r="G24" s="11"/>
      <c r="H24" s="13"/>
      <c r="I24" s="130" t="s">
        <v>62</v>
      </c>
      <c r="J24" s="128"/>
      <c r="K24" s="129"/>
      <c r="L24" s="13"/>
      <c r="M24" s="21" t="s">
        <v>61</v>
      </c>
    </row>
    <row r="25" spans="2:13" ht="21">
      <c r="B25" s="8">
        <v>1</v>
      </c>
      <c r="C25" s="35">
        <v>1</v>
      </c>
      <c r="D25" s="36">
        <v>16.2</v>
      </c>
      <c r="E25" s="36">
        <f>+VLOOKUP(C25,$A$12:$B$16,2,FALSE)</f>
        <v>0.8</v>
      </c>
      <c r="F25" s="36">
        <f>+D25-E25</f>
        <v>15.399999999999999</v>
      </c>
      <c r="H25" s="8">
        <f aca="true" t="shared" si="0" ref="H25:H44">+B25</f>
        <v>1</v>
      </c>
      <c r="I25" s="36">
        <v>69</v>
      </c>
      <c r="J25" s="36">
        <v>50.37</v>
      </c>
      <c r="K25" s="36">
        <f>+I25-J25</f>
        <v>18.630000000000003</v>
      </c>
      <c r="L25" s="37">
        <f>+K25/J25</f>
        <v>0.3698630136986302</v>
      </c>
      <c r="M25" s="38">
        <f aca="true" t="shared" si="1" ref="M25:M44">+(1-L25)*F25</f>
        <v>9.704109589041092</v>
      </c>
    </row>
    <row r="26" spans="2:13" ht="21">
      <c r="B26" s="13">
        <v>2</v>
      </c>
      <c r="C26" s="16">
        <v>2</v>
      </c>
      <c r="D26" s="17">
        <v>23.6</v>
      </c>
      <c r="E26" s="17">
        <f aca="true" t="shared" si="2" ref="E26:E44">+VLOOKUP(C26,$A$12:$B$16,2,FALSE)</f>
        <v>1.1</v>
      </c>
      <c r="F26" s="17">
        <f aca="true" t="shared" si="3" ref="F26:F44">+D26-E26</f>
        <v>22.5</v>
      </c>
      <c r="H26" s="13">
        <f t="shared" si="0"/>
        <v>2</v>
      </c>
      <c r="I26" s="17">
        <v>126</v>
      </c>
      <c r="J26" s="17">
        <v>89.46</v>
      </c>
      <c r="K26" s="17">
        <f aca="true" t="shared" si="4" ref="K26:K44">+I26-J26</f>
        <v>36.540000000000006</v>
      </c>
      <c r="L26" s="26">
        <f aca="true" t="shared" si="5" ref="L26:L44">+K26/J26</f>
        <v>0.40845070422535223</v>
      </c>
      <c r="M26" s="30">
        <f t="shared" si="1"/>
        <v>13.309859154929574</v>
      </c>
    </row>
    <row r="27" spans="2:13" ht="21">
      <c r="B27" s="13">
        <v>3</v>
      </c>
      <c r="C27" s="16">
        <v>3</v>
      </c>
      <c r="D27" s="17">
        <v>17.8</v>
      </c>
      <c r="E27" s="17">
        <f t="shared" si="2"/>
        <v>1.3</v>
      </c>
      <c r="F27" s="17">
        <f t="shared" si="3"/>
        <v>16.5</v>
      </c>
      <c r="H27" s="13">
        <f t="shared" si="0"/>
        <v>3</v>
      </c>
      <c r="I27" s="17">
        <v>142</v>
      </c>
      <c r="J27" s="17">
        <v>113.6</v>
      </c>
      <c r="K27" s="17">
        <f t="shared" si="4"/>
        <v>28.400000000000006</v>
      </c>
      <c r="L27" s="26">
        <f t="shared" si="5"/>
        <v>0.25000000000000006</v>
      </c>
      <c r="M27" s="30">
        <f t="shared" si="1"/>
        <v>12.375</v>
      </c>
    </row>
    <row r="28" spans="2:13" ht="21">
      <c r="B28" s="13">
        <v>4</v>
      </c>
      <c r="C28" s="16">
        <v>4</v>
      </c>
      <c r="D28" s="17">
        <v>35.6</v>
      </c>
      <c r="E28" s="17">
        <f t="shared" si="2"/>
        <v>0.9</v>
      </c>
      <c r="F28" s="17">
        <f t="shared" si="3"/>
        <v>34.7</v>
      </c>
      <c r="H28" s="13">
        <f t="shared" si="0"/>
        <v>4</v>
      </c>
      <c r="I28" s="17">
        <v>106</v>
      </c>
      <c r="J28" s="17">
        <v>87.98</v>
      </c>
      <c r="K28" s="17">
        <f t="shared" si="4"/>
        <v>18.019999999999996</v>
      </c>
      <c r="L28" s="26">
        <f t="shared" si="5"/>
        <v>0.20481927710843367</v>
      </c>
      <c r="M28" s="30">
        <f t="shared" si="1"/>
        <v>27.592771084337357</v>
      </c>
    </row>
    <row r="29" spans="2:13" ht="21">
      <c r="B29" s="13">
        <v>5</v>
      </c>
      <c r="C29" s="16">
        <v>5</v>
      </c>
      <c r="D29" s="17">
        <v>12.4</v>
      </c>
      <c r="E29" s="17">
        <f t="shared" si="2"/>
        <v>1.2</v>
      </c>
      <c r="F29" s="17">
        <f t="shared" si="3"/>
        <v>11.200000000000001</v>
      </c>
      <c r="H29" s="13">
        <f t="shared" si="0"/>
        <v>5</v>
      </c>
      <c r="I29" s="17">
        <v>61</v>
      </c>
      <c r="J29" s="17">
        <v>54.29</v>
      </c>
      <c r="K29" s="17">
        <f t="shared" si="4"/>
        <v>6.710000000000001</v>
      </c>
      <c r="L29" s="26">
        <f t="shared" si="5"/>
        <v>0.12359550561797755</v>
      </c>
      <c r="M29" s="30">
        <f t="shared" si="1"/>
        <v>9.815730337078652</v>
      </c>
    </row>
    <row r="30" spans="2:13" ht="21">
      <c r="B30" s="13">
        <v>6</v>
      </c>
      <c r="C30" s="16">
        <v>1</v>
      </c>
      <c r="D30" s="17">
        <v>19</v>
      </c>
      <c r="E30" s="17">
        <f t="shared" si="2"/>
        <v>0.8</v>
      </c>
      <c r="F30" s="17">
        <f t="shared" si="3"/>
        <v>18.2</v>
      </c>
      <c r="H30" s="13">
        <f t="shared" si="0"/>
        <v>6</v>
      </c>
      <c r="I30" s="17">
        <v>123</v>
      </c>
      <c r="J30" s="17">
        <v>108.24</v>
      </c>
      <c r="K30" s="17">
        <f t="shared" si="4"/>
        <v>14.760000000000005</v>
      </c>
      <c r="L30" s="26">
        <f t="shared" si="5"/>
        <v>0.1363636363636364</v>
      </c>
      <c r="M30" s="30">
        <f t="shared" si="1"/>
        <v>15.718181818181815</v>
      </c>
    </row>
    <row r="31" spans="2:13" ht="21">
      <c r="B31" s="13">
        <v>7</v>
      </c>
      <c r="C31" s="16">
        <v>2</v>
      </c>
      <c r="D31" s="17">
        <v>26.8</v>
      </c>
      <c r="E31" s="17">
        <f t="shared" si="2"/>
        <v>1.1</v>
      </c>
      <c r="F31" s="17">
        <f t="shared" si="3"/>
        <v>25.7</v>
      </c>
      <c r="H31" s="13">
        <f t="shared" si="0"/>
        <v>7</v>
      </c>
      <c r="I31" s="17">
        <v>137</v>
      </c>
      <c r="J31" s="17">
        <v>110.97</v>
      </c>
      <c r="K31" s="17">
        <f t="shared" si="4"/>
        <v>26.03</v>
      </c>
      <c r="L31" s="26">
        <f t="shared" si="5"/>
        <v>0.23456790123456792</v>
      </c>
      <c r="M31" s="30">
        <f t="shared" si="1"/>
        <v>19.671604938271603</v>
      </c>
    </row>
    <row r="32" spans="2:13" ht="21">
      <c r="B32" s="13">
        <v>8</v>
      </c>
      <c r="C32" s="16">
        <v>3</v>
      </c>
      <c r="D32" s="17">
        <v>32.6</v>
      </c>
      <c r="E32" s="17">
        <f t="shared" si="2"/>
        <v>1.3</v>
      </c>
      <c r="F32" s="17">
        <f t="shared" si="3"/>
        <v>31.3</v>
      </c>
      <c r="H32" s="13">
        <f t="shared" si="0"/>
        <v>8</v>
      </c>
      <c r="I32" s="17">
        <v>80</v>
      </c>
      <c r="J32" s="17">
        <v>62.4</v>
      </c>
      <c r="K32" s="17">
        <f t="shared" si="4"/>
        <v>17.6</v>
      </c>
      <c r="L32" s="26">
        <f t="shared" si="5"/>
        <v>0.2820512820512821</v>
      </c>
      <c r="M32" s="30">
        <f t="shared" si="1"/>
        <v>22.47179487179487</v>
      </c>
    </row>
    <row r="33" spans="2:13" ht="21">
      <c r="B33" s="13">
        <v>9</v>
      </c>
      <c r="C33" s="16">
        <v>4</v>
      </c>
      <c r="D33" s="17">
        <v>41</v>
      </c>
      <c r="E33" s="17">
        <f t="shared" si="2"/>
        <v>0.9</v>
      </c>
      <c r="F33" s="17">
        <f t="shared" si="3"/>
        <v>40.1</v>
      </c>
      <c r="H33" s="13">
        <f t="shared" si="0"/>
        <v>9</v>
      </c>
      <c r="I33" s="17">
        <v>96</v>
      </c>
      <c r="J33" s="17">
        <v>82.56</v>
      </c>
      <c r="K33" s="17">
        <f t="shared" si="4"/>
        <v>13.439999999999998</v>
      </c>
      <c r="L33" s="26">
        <f t="shared" si="5"/>
        <v>0.16279069767441856</v>
      </c>
      <c r="M33" s="30">
        <f t="shared" si="1"/>
        <v>33.57209302325582</v>
      </c>
    </row>
    <row r="34" spans="2:13" ht="21">
      <c r="B34" s="13">
        <v>10</v>
      </c>
      <c r="C34" s="16">
        <v>5</v>
      </c>
      <c r="D34" s="17">
        <v>18.9</v>
      </c>
      <c r="E34" s="17">
        <f t="shared" si="2"/>
        <v>1.2</v>
      </c>
      <c r="F34" s="17">
        <f t="shared" si="3"/>
        <v>17.7</v>
      </c>
      <c r="H34" s="13">
        <f t="shared" si="0"/>
        <v>10</v>
      </c>
      <c r="I34" s="17">
        <v>104</v>
      </c>
      <c r="J34" s="17">
        <v>87.36</v>
      </c>
      <c r="K34" s="17">
        <f t="shared" si="4"/>
        <v>16.64</v>
      </c>
      <c r="L34" s="26">
        <f t="shared" si="5"/>
        <v>0.1904761904761905</v>
      </c>
      <c r="M34" s="30">
        <f t="shared" si="1"/>
        <v>14.328571428571427</v>
      </c>
    </row>
    <row r="35" spans="2:13" ht="21">
      <c r="B35" s="13">
        <v>11</v>
      </c>
      <c r="C35" s="16">
        <v>1</v>
      </c>
      <c r="D35" s="17">
        <v>15.4</v>
      </c>
      <c r="E35" s="17">
        <f t="shared" si="2"/>
        <v>0.8</v>
      </c>
      <c r="F35" s="17">
        <f t="shared" si="3"/>
        <v>14.6</v>
      </c>
      <c r="H35" s="13">
        <f t="shared" si="0"/>
        <v>11</v>
      </c>
      <c r="I35" s="17">
        <v>104</v>
      </c>
      <c r="J35" s="17">
        <v>74.88</v>
      </c>
      <c r="K35" s="17">
        <f t="shared" si="4"/>
        <v>29.120000000000005</v>
      </c>
      <c r="L35" s="26">
        <f t="shared" si="5"/>
        <v>0.38888888888888895</v>
      </c>
      <c r="M35" s="30">
        <f t="shared" si="1"/>
        <v>8.92222222222222</v>
      </c>
    </row>
    <row r="36" spans="2:13" ht="21">
      <c r="B36" s="13">
        <v>12</v>
      </c>
      <c r="C36" s="16">
        <v>2</v>
      </c>
      <c r="D36" s="17">
        <v>45.2</v>
      </c>
      <c r="E36" s="17">
        <f t="shared" si="2"/>
        <v>1.1</v>
      </c>
      <c r="F36" s="17">
        <f t="shared" si="3"/>
        <v>44.1</v>
      </c>
      <c r="H36" s="13">
        <f t="shared" si="0"/>
        <v>12</v>
      </c>
      <c r="I36" s="17">
        <v>76</v>
      </c>
      <c r="J36" s="17">
        <v>54.72</v>
      </c>
      <c r="K36" s="17">
        <f t="shared" si="4"/>
        <v>21.28</v>
      </c>
      <c r="L36" s="26">
        <f t="shared" si="5"/>
        <v>0.3888888888888889</v>
      </c>
      <c r="M36" s="30">
        <f t="shared" si="1"/>
        <v>26.950000000000003</v>
      </c>
    </row>
    <row r="37" spans="2:13" ht="21">
      <c r="B37" s="13">
        <v>13</v>
      </c>
      <c r="C37" s="16">
        <v>3</v>
      </c>
      <c r="D37" s="17">
        <v>29.7</v>
      </c>
      <c r="E37" s="17">
        <f t="shared" si="2"/>
        <v>1.3</v>
      </c>
      <c r="F37" s="17">
        <f t="shared" si="3"/>
        <v>28.4</v>
      </c>
      <c r="H37" s="13">
        <f t="shared" si="0"/>
        <v>13</v>
      </c>
      <c r="I37" s="17">
        <v>134</v>
      </c>
      <c r="J37" s="17">
        <v>109.88</v>
      </c>
      <c r="K37" s="17">
        <f t="shared" si="4"/>
        <v>24.120000000000005</v>
      </c>
      <c r="L37" s="26">
        <f t="shared" si="5"/>
        <v>0.21951219512195128</v>
      </c>
      <c r="M37" s="30">
        <f t="shared" si="1"/>
        <v>22.16585365853658</v>
      </c>
    </row>
    <row r="38" spans="2:13" ht="21">
      <c r="B38" s="13">
        <v>14</v>
      </c>
      <c r="C38" s="16">
        <v>4</v>
      </c>
      <c r="D38" s="17">
        <v>29.6</v>
      </c>
      <c r="E38" s="17">
        <f t="shared" si="2"/>
        <v>0.9</v>
      </c>
      <c r="F38" s="17">
        <f t="shared" si="3"/>
        <v>28.700000000000003</v>
      </c>
      <c r="H38" s="13">
        <f t="shared" si="0"/>
        <v>14</v>
      </c>
      <c r="I38" s="17">
        <v>114</v>
      </c>
      <c r="J38" s="17">
        <v>99.18</v>
      </c>
      <c r="K38" s="17">
        <f t="shared" si="4"/>
        <v>14.819999999999993</v>
      </c>
      <c r="L38" s="26">
        <f t="shared" si="5"/>
        <v>0.14942528735632177</v>
      </c>
      <c r="M38" s="30">
        <f t="shared" si="1"/>
        <v>24.411494252873567</v>
      </c>
    </row>
    <row r="39" spans="2:13" ht="21">
      <c r="B39" s="13">
        <v>15</v>
      </c>
      <c r="C39" s="16">
        <v>5</v>
      </c>
      <c r="D39" s="17">
        <v>34</v>
      </c>
      <c r="E39" s="17">
        <f t="shared" si="2"/>
        <v>1.2</v>
      </c>
      <c r="F39" s="17">
        <f t="shared" si="3"/>
        <v>32.8</v>
      </c>
      <c r="H39" s="13">
        <f t="shared" si="0"/>
        <v>15</v>
      </c>
      <c r="I39" s="17">
        <v>86</v>
      </c>
      <c r="J39" s="17">
        <v>63.64</v>
      </c>
      <c r="K39" s="17">
        <f t="shared" si="4"/>
        <v>22.36</v>
      </c>
      <c r="L39" s="26">
        <f t="shared" si="5"/>
        <v>0.3513513513513513</v>
      </c>
      <c r="M39" s="30">
        <f t="shared" si="1"/>
        <v>21.275675675675675</v>
      </c>
    </row>
    <row r="40" spans="2:13" ht="21">
      <c r="B40" s="13">
        <v>16</v>
      </c>
      <c r="C40" s="16">
        <v>1</v>
      </c>
      <c r="D40" s="17">
        <v>16.2</v>
      </c>
      <c r="E40" s="17">
        <f t="shared" si="2"/>
        <v>0.8</v>
      </c>
      <c r="F40" s="17">
        <f t="shared" si="3"/>
        <v>15.399999999999999</v>
      </c>
      <c r="H40" s="13">
        <f t="shared" si="0"/>
        <v>16</v>
      </c>
      <c r="I40" s="17">
        <v>100</v>
      </c>
      <c r="J40" s="17">
        <v>74</v>
      </c>
      <c r="K40" s="17">
        <f t="shared" si="4"/>
        <v>26</v>
      </c>
      <c r="L40" s="26">
        <f t="shared" si="5"/>
        <v>0.35135135135135137</v>
      </c>
      <c r="M40" s="30">
        <f t="shared" si="1"/>
        <v>9.989189189189188</v>
      </c>
    </row>
    <row r="41" spans="2:13" ht="21">
      <c r="B41" s="13">
        <v>17</v>
      </c>
      <c r="C41" s="16">
        <v>2</v>
      </c>
      <c r="D41" s="17">
        <v>19.4</v>
      </c>
      <c r="E41" s="17">
        <f t="shared" si="2"/>
        <v>1.1</v>
      </c>
      <c r="F41" s="17">
        <f t="shared" si="3"/>
        <v>18.299999999999997</v>
      </c>
      <c r="H41" s="13">
        <f t="shared" si="0"/>
        <v>17</v>
      </c>
      <c r="I41" s="17">
        <v>62</v>
      </c>
      <c r="J41" s="17">
        <v>45.26</v>
      </c>
      <c r="K41" s="17">
        <f t="shared" si="4"/>
        <v>16.740000000000002</v>
      </c>
      <c r="L41" s="26">
        <f t="shared" si="5"/>
        <v>0.36986301369863017</v>
      </c>
      <c r="M41" s="30">
        <f t="shared" si="1"/>
        <v>11.531506849315067</v>
      </c>
    </row>
    <row r="42" spans="2:13" ht="21">
      <c r="B42" s="13">
        <v>18</v>
      </c>
      <c r="C42" s="16">
        <v>3</v>
      </c>
      <c r="D42" s="17">
        <v>22</v>
      </c>
      <c r="E42" s="17">
        <f t="shared" si="2"/>
        <v>1.3</v>
      </c>
      <c r="F42" s="17">
        <f t="shared" si="3"/>
        <v>20.7</v>
      </c>
      <c r="H42" s="13">
        <f t="shared" si="0"/>
        <v>18</v>
      </c>
      <c r="I42" s="17">
        <v>75</v>
      </c>
      <c r="J42" s="17">
        <v>54.75</v>
      </c>
      <c r="K42" s="17">
        <f t="shared" si="4"/>
        <v>20.25</v>
      </c>
      <c r="L42" s="26">
        <f t="shared" si="5"/>
        <v>0.3698630136986301</v>
      </c>
      <c r="M42" s="30">
        <f t="shared" si="1"/>
        <v>13.043835616438358</v>
      </c>
    </row>
    <row r="43" spans="2:13" ht="21">
      <c r="B43" s="13">
        <v>19</v>
      </c>
      <c r="C43" s="16">
        <v>4</v>
      </c>
      <c r="D43" s="17">
        <v>26.8</v>
      </c>
      <c r="E43" s="17">
        <f t="shared" si="2"/>
        <v>0.9</v>
      </c>
      <c r="F43" s="17">
        <f t="shared" si="3"/>
        <v>25.900000000000002</v>
      </c>
      <c r="H43" s="13">
        <f t="shared" si="0"/>
        <v>19</v>
      </c>
      <c r="I43" s="17">
        <v>66</v>
      </c>
      <c r="J43" s="17">
        <v>53.46</v>
      </c>
      <c r="K43" s="17">
        <f t="shared" si="4"/>
        <v>12.54</v>
      </c>
      <c r="L43" s="26">
        <f t="shared" si="5"/>
        <v>0.2345679012345679</v>
      </c>
      <c r="M43" s="30">
        <f t="shared" si="1"/>
        <v>19.824691358024694</v>
      </c>
    </row>
    <row r="44" spans="2:13" ht="21">
      <c r="B44" s="13">
        <v>20</v>
      </c>
      <c r="C44" s="16">
        <v>5</v>
      </c>
      <c r="D44" s="17">
        <v>33.6</v>
      </c>
      <c r="E44" s="17">
        <f t="shared" si="2"/>
        <v>1.2</v>
      </c>
      <c r="F44" s="17">
        <f t="shared" si="3"/>
        <v>32.4</v>
      </c>
      <c r="H44" s="13">
        <f t="shared" si="0"/>
        <v>20</v>
      </c>
      <c r="I44" s="17">
        <v>115</v>
      </c>
      <c r="J44" s="17">
        <v>82.8</v>
      </c>
      <c r="K44" s="17">
        <f t="shared" si="4"/>
        <v>32.2</v>
      </c>
      <c r="L44" s="26">
        <f t="shared" si="5"/>
        <v>0.38888888888888895</v>
      </c>
      <c r="M44" s="30">
        <f t="shared" si="1"/>
        <v>19.799999999999997</v>
      </c>
    </row>
    <row r="45" spans="11:13" ht="21">
      <c r="K45" s="2" t="s">
        <v>14</v>
      </c>
      <c r="L45" s="9" t="s">
        <v>13</v>
      </c>
      <c r="M45" s="30">
        <f>+SUM(M25:M44)</f>
        <v>356.47418506773755</v>
      </c>
    </row>
    <row r="46" spans="11:13" ht="21">
      <c r="K46" s="2" t="s">
        <v>15</v>
      </c>
      <c r="L46" s="9" t="s">
        <v>13</v>
      </c>
      <c r="M46" s="30"/>
    </row>
    <row r="47" spans="11:13" ht="21" thickBot="1">
      <c r="K47" s="2" t="s">
        <v>16</v>
      </c>
      <c r="L47" s="9" t="s">
        <v>13</v>
      </c>
      <c r="M47" s="30"/>
    </row>
    <row r="48" spans="12:13" ht="21.75" thickBot="1" thickTop="1">
      <c r="L48" s="9" t="s">
        <v>17</v>
      </c>
      <c r="M48" s="39">
        <f>+SUM(M45:M47)</f>
        <v>356.47418506773755</v>
      </c>
    </row>
    <row r="49" spans="7:14" ht="27.75" customHeight="1" thickBot="1" thickTop="1">
      <c r="G49" s="117" t="s">
        <v>140</v>
      </c>
      <c r="H49" s="118"/>
      <c r="I49" s="118"/>
      <c r="J49" s="118"/>
      <c r="K49" s="118"/>
      <c r="L49" s="119"/>
      <c r="M49" s="40">
        <f>+M48/10</f>
        <v>35.647418506773754</v>
      </c>
      <c r="N49" s="19" t="s">
        <v>63</v>
      </c>
    </row>
    <row r="50" spans="1:9" ht="13.5" thickTop="1">
      <c r="A50" s="10"/>
      <c r="I50" s="10"/>
    </row>
    <row r="51" ht="12.75">
      <c r="I51" s="10"/>
    </row>
  </sheetData>
  <mergeCells count="6">
    <mergeCell ref="G49:L49"/>
    <mergeCell ref="B3:C3"/>
    <mergeCell ref="B18:F19"/>
    <mergeCell ref="H18:M19"/>
    <mergeCell ref="D24:F24"/>
    <mergeCell ref="I24:K24"/>
  </mergeCells>
  <printOptions/>
  <pageMargins left="0.75" right="0.75" top="1" bottom="1" header="0.5" footer="0.5"/>
  <pageSetup fitToHeight="1" fitToWidth="1" horizontalDpi="360" verticalDpi="360" orientation="portrait" scale="62" r:id="rId1"/>
  <headerFooter alignWithMargins="0">
    <oddHeader>&amp;LFigure 3</oddHead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>
      <selection activeCell="A1" sqref="A1"/>
    </sheetView>
  </sheetViews>
  <sheetFormatPr defaultColWidth="9.33203125" defaultRowHeight="12.75"/>
  <cols>
    <col min="5" max="5" width="10.16015625" style="0" bestFit="1" customWidth="1"/>
    <col min="6" max="6" width="10.5" style="0" customWidth="1"/>
  </cols>
  <sheetData>
    <row r="1" ht="15">
      <c r="A1" s="65" t="s">
        <v>120</v>
      </c>
    </row>
    <row r="3" ht="15">
      <c r="H3" s="74" t="s">
        <v>137</v>
      </c>
    </row>
    <row r="4" ht="15">
      <c r="H4" s="74" t="s">
        <v>138</v>
      </c>
    </row>
    <row r="5" ht="15">
      <c r="H5" s="74" t="s">
        <v>136</v>
      </c>
    </row>
    <row r="6" ht="15">
      <c r="H6" s="65"/>
    </row>
    <row r="7" spans="1:13" ht="12.75">
      <c r="A7" t="s">
        <v>121</v>
      </c>
      <c r="E7" s="1" t="s">
        <v>126</v>
      </c>
      <c r="I7" t="s">
        <v>122</v>
      </c>
      <c r="K7" t="s">
        <v>124</v>
      </c>
      <c r="M7" t="s">
        <v>125</v>
      </c>
    </row>
    <row r="8" spans="1:13" ht="12.75">
      <c r="A8" t="s">
        <v>64</v>
      </c>
      <c r="I8" t="s">
        <v>123</v>
      </c>
      <c r="K8" t="s">
        <v>123</v>
      </c>
      <c r="M8" t="s">
        <v>123</v>
      </c>
    </row>
    <row r="9" spans="1:7" ht="12.75">
      <c r="A9" t="s">
        <v>65</v>
      </c>
      <c r="E9" s="2" t="s">
        <v>107</v>
      </c>
      <c r="F9" s="2" t="s">
        <v>108</v>
      </c>
      <c r="G9" s="2" t="s">
        <v>109</v>
      </c>
    </row>
    <row r="10" spans="1:13" ht="12.75">
      <c r="A10" t="s">
        <v>66</v>
      </c>
      <c r="E10" s="41">
        <v>36334</v>
      </c>
      <c r="F10" s="42">
        <v>0.614380787037037</v>
      </c>
      <c r="G10">
        <v>1</v>
      </c>
      <c r="I10">
        <v>1</v>
      </c>
      <c r="K10">
        <v>1</v>
      </c>
      <c r="M10">
        <v>1</v>
      </c>
    </row>
    <row r="11" spans="1:13" ht="12.75">
      <c r="A11" t="s">
        <v>67</v>
      </c>
      <c r="E11" s="41">
        <v>36334</v>
      </c>
      <c r="F11" s="42">
        <v>0.6159837962962963</v>
      </c>
      <c r="G11">
        <v>2</v>
      </c>
      <c r="I11">
        <v>2</v>
      </c>
      <c r="K11">
        <v>2</v>
      </c>
      <c r="M11">
        <v>2</v>
      </c>
    </row>
    <row r="12" spans="1:13" ht="12.75">
      <c r="A12" t="s">
        <v>68</v>
      </c>
      <c r="E12" s="41">
        <v>36334</v>
      </c>
      <c r="F12" s="42">
        <v>0.6159953703703703</v>
      </c>
      <c r="G12">
        <v>3</v>
      </c>
      <c r="I12" s="79">
        <v>3</v>
      </c>
      <c r="K12">
        <v>3</v>
      </c>
      <c r="M12">
        <v>3</v>
      </c>
    </row>
    <row r="13" spans="1:13" ht="12.75">
      <c r="A13" t="s">
        <v>69</v>
      </c>
      <c r="E13" s="41">
        <v>36335</v>
      </c>
      <c r="F13" s="42">
        <v>0.1774537037037037</v>
      </c>
      <c r="G13">
        <v>4</v>
      </c>
      <c r="I13">
        <v>1</v>
      </c>
      <c r="K13">
        <v>1</v>
      </c>
      <c r="M13">
        <v>1</v>
      </c>
    </row>
    <row r="14" spans="1:13" ht="12.75">
      <c r="A14" t="s">
        <v>70</v>
      </c>
      <c r="E14" s="41">
        <v>36335</v>
      </c>
      <c r="F14" s="42">
        <v>0.20013310185185185</v>
      </c>
      <c r="G14">
        <v>5</v>
      </c>
      <c r="I14">
        <v>1</v>
      </c>
      <c r="K14">
        <v>1</v>
      </c>
      <c r="M14">
        <v>2</v>
      </c>
    </row>
    <row r="15" spans="1:13" ht="12.75">
      <c r="A15" t="s">
        <v>71</v>
      </c>
      <c r="E15" s="41">
        <v>36335</v>
      </c>
      <c r="F15" s="42">
        <v>0.20389467592592592</v>
      </c>
      <c r="G15">
        <v>6</v>
      </c>
      <c r="I15">
        <v>2</v>
      </c>
      <c r="K15">
        <v>2</v>
      </c>
      <c r="M15">
        <v>3</v>
      </c>
    </row>
    <row r="16" spans="1:13" ht="12.75">
      <c r="A16" t="s">
        <v>72</v>
      </c>
      <c r="E16" s="41">
        <v>36335</v>
      </c>
      <c r="F16" s="42">
        <v>0.20566550925925928</v>
      </c>
      <c r="G16">
        <v>7</v>
      </c>
      <c r="I16">
        <v>3</v>
      </c>
      <c r="K16">
        <v>3</v>
      </c>
      <c r="M16">
        <v>4</v>
      </c>
    </row>
    <row r="17" spans="1:13" ht="12.75">
      <c r="A17" t="s">
        <v>73</v>
      </c>
      <c r="E17" s="41">
        <v>36335</v>
      </c>
      <c r="F17" s="42">
        <v>0.21173032407407408</v>
      </c>
      <c r="G17">
        <v>8</v>
      </c>
      <c r="I17">
        <v>2</v>
      </c>
      <c r="K17">
        <v>4</v>
      </c>
      <c r="M17">
        <v>5</v>
      </c>
    </row>
    <row r="18" spans="1:13" ht="12.75">
      <c r="A18" s="1" t="s">
        <v>110</v>
      </c>
      <c r="E18" s="41">
        <v>36335</v>
      </c>
      <c r="F18" s="42">
        <v>0.21243055555555557</v>
      </c>
      <c r="G18">
        <v>9</v>
      </c>
      <c r="I18">
        <v>3</v>
      </c>
      <c r="K18">
        <v>5</v>
      </c>
      <c r="M18">
        <v>6</v>
      </c>
    </row>
    <row r="19" spans="1:13" ht="12.75">
      <c r="A19" t="s">
        <v>74</v>
      </c>
      <c r="E19" s="41">
        <v>36335</v>
      </c>
      <c r="F19" s="42">
        <v>0.2563715277777778</v>
      </c>
      <c r="G19">
        <v>10</v>
      </c>
      <c r="I19">
        <v>1</v>
      </c>
      <c r="K19">
        <v>1</v>
      </c>
      <c r="M19">
        <v>3</v>
      </c>
    </row>
    <row r="20" spans="1:13" ht="12.75">
      <c r="A20" t="s">
        <v>75</v>
      </c>
      <c r="E20" s="41">
        <v>36335</v>
      </c>
      <c r="F20" s="42">
        <v>0.2563773148148148</v>
      </c>
      <c r="G20">
        <v>11</v>
      </c>
      <c r="I20">
        <v>2</v>
      </c>
      <c r="K20">
        <v>2</v>
      </c>
      <c r="M20">
        <v>4</v>
      </c>
    </row>
    <row r="21" spans="1:13" ht="12.75">
      <c r="A21" t="s">
        <v>76</v>
      </c>
      <c r="E21" s="41">
        <v>36335</v>
      </c>
      <c r="F21" s="42">
        <v>0.26349537037037035</v>
      </c>
      <c r="G21">
        <v>12</v>
      </c>
      <c r="I21">
        <v>1</v>
      </c>
      <c r="K21">
        <v>3</v>
      </c>
      <c r="M21">
        <v>3</v>
      </c>
    </row>
    <row r="22" spans="1:13" ht="12.75">
      <c r="A22" t="s">
        <v>77</v>
      </c>
      <c r="E22" s="41">
        <v>36335</v>
      </c>
      <c r="F22" s="42">
        <v>0.2652314814814815</v>
      </c>
      <c r="G22">
        <v>13</v>
      </c>
      <c r="I22">
        <v>2</v>
      </c>
      <c r="K22">
        <v>4</v>
      </c>
      <c r="M22">
        <v>4</v>
      </c>
    </row>
    <row r="23" spans="1:13" ht="12.75">
      <c r="A23" s="1" t="s">
        <v>111</v>
      </c>
      <c r="E23" s="41">
        <v>36335</v>
      </c>
      <c r="F23" s="42">
        <v>0.26592592592592595</v>
      </c>
      <c r="G23">
        <v>14</v>
      </c>
      <c r="I23">
        <v>3</v>
      </c>
      <c r="K23">
        <v>5</v>
      </c>
      <c r="M23">
        <v>5</v>
      </c>
    </row>
    <row r="24" spans="1:13" ht="12.75">
      <c r="A24" t="s">
        <v>78</v>
      </c>
      <c r="E24" s="41">
        <v>36335</v>
      </c>
      <c r="F24" s="42">
        <v>0.26752314814814815</v>
      </c>
      <c r="G24">
        <v>15</v>
      </c>
      <c r="I24">
        <v>4</v>
      </c>
      <c r="K24">
        <v>6</v>
      </c>
      <c r="M24">
        <v>6</v>
      </c>
    </row>
    <row r="25" spans="1:13" ht="12.75">
      <c r="A25" t="s">
        <v>79</v>
      </c>
      <c r="E25" s="41">
        <v>36335</v>
      </c>
      <c r="F25" s="42">
        <v>0.2689930555555556</v>
      </c>
      <c r="G25">
        <v>16</v>
      </c>
      <c r="I25">
        <v>4</v>
      </c>
      <c r="K25">
        <v>7</v>
      </c>
      <c r="M25">
        <v>7</v>
      </c>
    </row>
    <row r="26" spans="1:13" ht="12.75">
      <c r="A26" t="s">
        <v>80</v>
      </c>
      <c r="E26" s="41">
        <v>36335</v>
      </c>
      <c r="F26" s="42">
        <v>0.2698553240740741</v>
      </c>
      <c r="G26">
        <v>17</v>
      </c>
      <c r="I26">
        <v>5</v>
      </c>
      <c r="K26">
        <v>8</v>
      </c>
      <c r="M26">
        <v>8</v>
      </c>
    </row>
    <row r="27" spans="1:13" ht="12.75">
      <c r="A27" t="s">
        <v>81</v>
      </c>
      <c r="E27" s="41">
        <v>36335</v>
      </c>
      <c r="F27" s="42">
        <v>0.2705150462962963</v>
      </c>
      <c r="G27">
        <v>18</v>
      </c>
      <c r="I27">
        <v>5</v>
      </c>
      <c r="K27">
        <v>9</v>
      </c>
      <c r="M27">
        <v>9</v>
      </c>
    </row>
    <row r="28" spans="1:13" ht="12.75">
      <c r="A28" t="s">
        <v>82</v>
      </c>
      <c r="E28" s="41">
        <v>36335</v>
      </c>
      <c r="F28" s="42">
        <v>0.272025462962963</v>
      </c>
      <c r="G28">
        <v>19</v>
      </c>
      <c r="I28">
        <v>6</v>
      </c>
      <c r="K28">
        <v>10</v>
      </c>
      <c r="M28">
        <v>10</v>
      </c>
    </row>
    <row r="29" spans="1:13" ht="12.75">
      <c r="A29" t="s">
        <v>83</v>
      </c>
      <c r="E29" s="41">
        <v>36335</v>
      </c>
      <c r="F29" s="42">
        <v>0.27337962962962964</v>
      </c>
      <c r="G29">
        <v>20</v>
      </c>
      <c r="I29">
        <v>6</v>
      </c>
      <c r="K29">
        <v>11</v>
      </c>
      <c r="M29">
        <v>11</v>
      </c>
    </row>
    <row r="30" spans="1:13" ht="12.75">
      <c r="A30" t="s">
        <v>84</v>
      </c>
      <c r="E30" s="41">
        <v>36335</v>
      </c>
      <c r="F30" s="42">
        <v>0.27583912037037034</v>
      </c>
      <c r="G30">
        <v>21</v>
      </c>
      <c r="I30">
        <v>5</v>
      </c>
      <c r="K30">
        <v>12</v>
      </c>
      <c r="M30">
        <v>12</v>
      </c>
    </row>
    <row r="31" spans="1:13" ht="12.75">
      <c r="A31" t="s">
        <v>85</v>
      </c>
      <c r="E31" s="41">
        <v>36335</v>
      </c>
      <c r="F31" s="42">
        <v>0.27736689814814813</v>
      </c>
      <c r="G31">
        <v>22</v>
      </c>
      <c r="I31">
        <v>5</v>
      </c>
      <c r="K31">
        <v>11</v>
      </c>
      <c r="M31">
        <v>13</v>
      </c>
    </row>
    <row r="32" spans="1:13" ht="12.75">
      <c r="A32" t="s">
        <v>86</v>
      </c>
      <c r="E32" s="41">
        <v>36335</v>
      </c>
      <c r="F32" s="42">
        <v>0.27905671296296297</v>
      </c>
      <c r="G32">
        <v>23</v>
      </c>
      <c r="I32">
        <v>4</v>
      </c>
      <c r="K32">
        <v>12</v>
      </c>
      <c r="M32">
        <v>14</v>
      </c>
    </row>
    <row r="33" spans="1:13" ht="12.75">
      <c r="A33" t="s">
        <v>87</v>
      </c>
      <c r="E33" s="41">
        <v>36335</v>
      </c>
      <c r="F33" s="42">
        <v>0.28173032407407406</v>
      </c>
      <c r="G33">
        <v>24</v>
      </c>
      <c r="I33">
        <v>4</v>
      </c>
      <c r="K33" s="79">
        <v>13</v>
      </c>
      <c r="M33">
        <v>15</v>
      </c>
    </row>
    <row r="34" spans="1:13" ht="12.75">
      <c r="A34" t="s">
        <v>88</v>
      </c>
      <c r="E34" s="41">
        <v>36335</v>
      </c>
      <c r="F34" s="42">
        <v>0.28517939814814813</v>
      </c>
      <c r="G34">
        <v>25</v>
      </c>
      <c r="I34">
        <v>3</v>
      </c>
      <c r="K34">
        <v>13</v>
      </c>
      <c r="M34">
        <v>16</v>
      </c>
    </row>
    <row r="35" spans="1:13" ht="12.75">
      <c r="A35" t="s">
        <v>89</v>
      </c>
      <c r="E35" s="41">
        <v>36335</v>
      </c>
      <c r="F35" s="42">
        <v>0.28715277777777776</v>
      </c>
      <c r="G35">
        <v>26</v>
      </c>
      <c r="I35">
        <v>3</v>
      </c>
      <c r="K35">
        <v>12</v>
      </c>
      <c r="M35">
        <v>17</v>
      </c>
    </row>
    <row r="36" spans="1:13" ht="12.75">
      <c r="A36" t="s">
        <v>90</v>
      </c>
      <c r="E36" s="41">
        <v>36335</v>
      </c>
      <c r="F36" s="42">
        <v>0.29041666666666666</v>
      </c>
      <c r="G36">
        <v>27</v>
      </c>
      <c r="I36">
        <v>3</v>
      </c>
      <c r="K36">
        <v>11</v>
      </c>
      <c r="M36" s="79">
        <v>18</v>
      </c>
    </row>
    <row r="37" spans="1:13" ht="12.75">
      <c r="A37" t="s">
        <v>91</v>
      </c>
      <c r="E37" s="41">
        <v>36337</v>
      </c>
      <c r="F37" s="42">
        <v>0.7010763888888888</v>
      </c>
      <c r="G37">
        <v>28</v>
      </c>
      <c r="I37">
        <v>1</v>
      </c>
      <c r="K37">
        <v>1</v>
      </c>
      <c r="M37">
        <v>1</v>
      </c>
    </row>
    <row r="38" spans="1:13" ht="12.75">
      <c r="A38" t="s">
        <v>92</v>
      </c>
      <c r="E38" s="41">
        <v>36337</v>
      </c>
      <c r="F38" s="42">
        <v>0.7068402777777778</v>
      </c>
      <c r="G38">
        <v>29</v>
      </c>
      <c r="I38">
        <v>2</v>
      </c>
      <c r="K38">
        <v>2</v>
      </c>
      <c r="M38">
        <v>2</v>
      </c>
    </row>
    <row r="39" spans="1:13" ht="12.75">
      <c r="A39" t="s">
        <v>93</v>
      </c>
      <c r="E39" s="41">
        <v>36337</v>
      </c>
      <c r="F39" s="42">
        <v>0.8336863425925927</v>
      </c>
      <c r="G39">
        <v>30</v>
      </c>
      <c r="I39">
        <v>1</v>
      </c>
      <c r="K39">
        <v>1</v>
      </c>
      <c r="M39">
        <v>1</v>
      </c>
    </row>
    <row r="40" spans="1:13" ht="12.75">
      <c r="A40" t="s">
        <v>94</v>
      </c>
      <c r="E40" s="41">
        <v>36344</v>
      </c>
      <c r="F40" s="42">
        <v>0.43138310185185186</v>
      </c>
      <c r="G40">
        <v>31</v>
      </c>
      <c r="I40">
        <v>1</v>
      </c>
      <c r="K40">
        <v>1</v>
      </c>
      <c r="M40">
        <v>1</v>
      </c>
    </row>
    <row r="41" spans="1:13" ht="12.75">
      <c r="A41" s="1" t="s">
        <v>112</v>
      </c>
      <c r="E41" s="41">
        <v>36344</v>
      </c>
      <c r="F41" s="42">
        <v>0.4320833333333333</v>
      </c>
      <c r="G41">
        <v>32</v>
      </c>
      <c r="I41">
        <v>2</v>
      </c>
      <c r="K41">
        <v>2</v>
      </c>
      <c r="M41">
        <v>2</v>
      </c>
    </row>
    <row r="42" spans="1:13" ht="12.75">
      <c r="A42" t="s">
        <v>95</v>
      </c>
      <c r="E42" s="41">
        <v>36344</v>
      </c>
      <c r="F42" s="42">
        <v>0.48361111111111116</v>
      </c>
      <c r="G42">
        <v>33</v>
      </c>
      <c r="I42">
        <v>1</v>
      </c>
      <c r="K42">
        <v>1</v>
      </c>
      <c r="M42">
        <v>1</v>
      </c>
    </row>
    <row r="43" spans="1:13" ht="12.75">
      <c r="A43" t="s">
        <v>96</v>
      </c>
      <c r="E43" s="41">
        <v>36344</v>
      </c>
      <c r="F43" s="42">
        <v>0.48420717592592594</v>
      </c>
      <c r="G43">
        <v>34</v>
      </c>
      <c r="I43">
        <v>2</v>
      </c>
      <c r="K43">
        <v>2</v>
      </c>
      <c r="M43">
        <v>2</v>
      </c>
    </row>
    <row r="44" spans="1:13" ht="12.75">
      <c r="A44" t="s">
        <v>97</v>
      </c>
      <c r="E44" s="41">
        <v>36344</v>
      </c>
      <c r="F44" s="42">
        <v>0.485787037037037</v>
      </c>
      <c r="G44">
        <v>35</v>
      </c>
      <c r="I44">
        <v>3</v>
      </c>
      <c r="K44">
        <v>3</v>
      </c>
      <c r="M44">
        <v>3</v>
      </c>
    </row>
    <row r="45" spans="1:13" ht="12.75">
      <c r="A45" t="s">
        <v>98</v>
      </c>
      <c r="E45" s="41">
        <v>36344</v>
      </c>
      <c r="F45" s="42">
        <v>0.48768518518518517</v>
      </c>
      <c r="G45">
        <v>36</v>
      </c>
      <c r="I45">
        <v>4</v>
      </c>
      <c r="K45">
        <v>4</v>
      </c>
      <c r="M45">
        <v>4</v>
      </c>
    </row>
    <row r="46" spans="1:13" ht="12.75">
      <c r="A46" t="s">
        <v>99</v>
      </c>
      <c r="E46" s="41">
        <v>36344</v>
      </c>
      <c r="F46" s="42">
        <v>0.4894502314814815</v>
      </c>
      <c r="G46">
        <v>37</v>
      </c>
      <c r="I46">
        <v>5</v>
      </c>
      <c r="K46">
        <v>5</v>
      </c>
      <c r="M46">
        <v>5</v>
      </c>
    </row>
    <row r="47" spans="1:13" ht="12.75">
      <c r="A47" t="s">
        <v>100</v>
      </c>
      <c r="E47" s="41">
        <v>36344</v>
      </c>
      <c r="F47" s="42">
        <v>0.4917476851851852</v>
      </c>
      <c r="G47">
        <v>38</v>
      </c>
      <c r="I47">
        <v>4</v>
      </c>
      <c r="K47">
        <v>6</v>
      </c>
      <c r="M47">
        <v>6</v>
      </c>
    </row>
    <row r="48" spans="1:13" ht="12.75">
      <c r="A48" t="s">
        <v>101</v>
      </c>
      <c r="E48" s="41">
        <v>36344</v>
      </c>
      <c r="F48" s="42">
        <v>0.49546875</v>
      </c>
      <c r="G48">
        <v>39</v>
      </c>
      <c r="I48">
        <v>3</v>
      </c>
      <c r="K48">
        <v>7</v>
      </c>
      <c r="M48">
        <v>7</v>
      </c>
    </row>
    <row r="49" spans="1:13" ht="12.75">
      <c r="A49" t="s">
        <v>102</v>
      </c>
      <c r="E49" s="41">
        <v>36344</v>
      </c>
      <c r="F49" s="42">
        <v>0.4988310185185185</v>
      </c>
      <c r="G49">
        <v>40</v>
      </c>
      <c r="I49">
        <v>2</v>
      </c>
      <c r="K49">
        <v>8</v>
      </c>
      <c r="M49">
        <v>8</v>
      </c>
    </row>
    <row r="50" spans="1:13" ht="12.75">
      <c r="A50" t="s">
        <v>103</v>
      </c>
      <c r="E50" s="41">
        <v>36344</v>
      </c>
      <c r="F50" s="42">
        <v>0.5002488425925926</v>
      </c>
      <c r="G50">
        <v>41</v>
      </c>
      <c r="I50">
        <v>3</v>
      </c>
      <c r="K50">
        <v>9</v>
      </c>
      <c r="M50">
        <v>9</v>
      </c>
    </row>
    <row r="51" spans="1:13" ht="12.75">
      <c r="A51" t="s">
        <v>104</v>
      </c>
      <c r="E51" s="41">
        <v>36344</v>
      </c>
      <c r="F51" s="42">
        <v>0.5051967592592593</v>
      </c>
      <c r="G51">
        <v>42</v>
      </c>
      <c r="I51">
        <v>3</v>
      </c>
      <c r="K51">
        <v>8</v>
      </c>
      <c r="M51">
        <v>10</v>
      </c>
    </row>
    <row r="52" spans="1:13" ht="12.75">
      <c r="A52" t="s">
        <v>105</v>
      </c>
      <c r="E52" s="41">
        <v>36344</v>
      </c>
      <c r="F52" s="42">
        <v>0.5503935185185186</v>
      </c>
      <c r="G52">
        <v>43</v>
      </c>
      <c r="I52">
        <v>1</v>
      </c>
      <c r="K52">
        <v>1</v>
      </c>
      <c r="M52">
        <v>1</v>
      </c>
    </row>
    <row r="53" spans="1:13" ht="12.75">
      <c r="A53" t="s">
        <v>106</v>
      </c>
      <c r="E53" s="41">
        <v>36344</v>
      </c>
      <c r="F53" s="42">
        <v>0.5588599537037037</v>
      </c>
      <c r="G53">
        <v>44</v>
      </c>
      <c r="I53">
        <v>1</v>
      </c>
      <c r="K53">
        <v>2</v>
      </c>
      <c r="M53">
        <v>2</v>
      </c>
    </row>
    <row r="54" spans="1:13" ht="12.75">
      <c r="A54" s="1" t="s">
        <v>113</v>
      </c>
      <c r="E54" s="41">
        <v>36344</v>
      </c>
      <c r="F54" s="42">
        <v>0.5595601851851851</v>
      </c>
      <c r="G54">
        <v>45</v>
      </c>
      <c r="I54">
        <v>2</v>
      </c>
      <c r="K54">
        <v>3</v>
      </c>
      <c r="M54">
        <v>3</v>
      </c>
    </row>
    <row r="55" spans="6:13" ht="15">
      <c r="F55" s="74" t="s">
        <v>127</v>
      </c>
      <c r="H55" s="65"/>
      <c r="I55" s="75">
        <f>+MAX(I10:I54)</f>
        <v>6</v>
      </c>
      <c r="J55" s="75"/>
      <c r="K55" s="75">
        <f>+MAX(K10:K54)</f>
        <v>13</v>
      </c>
      <c r="L55" s="75"/>
      <c r="M55" s="75">
        <f>+MAX(M10:M54)</f>
        <v>18</v>
      </c>
    </row>
    <row r="57" ht="15">
      <c r="A57" s="74" t="s">
        <v>139</v>
      </c>
    </row>
    <row r="59" spans="1:15" ht="15">
      <c r="A59" s="76" t="s">
        <v>128</v>
      </c>
      <c r="B59" s="64"/>
      <c r="C59" s="64"/>
      <c r="D59" s="64"/>
      <c r="E59" s="64">
        <f>+MAX(I10:I54)</f>
        <v>6</v>
      </c>
      <c r="F59" s="64" t="s">
        <v>114</v>
      </c>
      <c r="G59" s="66"/>
      <c r="H59" s="77" t="s">
        <v>129</v>
      </c>
      <c r="I59" s="64"/>
      <c r="J59" s="64"/>
      <c r="K59" s="64"/>
      <c r="L59" s="64">
        <v>13</v>
      </c>
      <c r="M59" s="78" t="s">
        <v>131</v>
      </c>
      <c r="N59" s="66"/>
      <c r="O59" s="68"/>
    </row>
    <row r="60" spans="1:15" ht="12.75">
      <c r="A60" s="67"/>
      <c r="B60" s="68"/>
      <c r="C60" s="68"/>
      <c r="D60" s="68"/>
      <c r="E60" s="68"/>
      <c r="F60" s="68"/>
      <c r="G60" s="69"/>
      <c r="H60" s="67"/>
      <c r="I60" s="68"/>
      <c r="J60" s="68"/>
      <c r="K60" s="68"/>
      <c r="L60" s="68"/>
      <c r="M60" s="68"/>
      <c r="N60" s="69"/>
      <c r="O60" s="68"/>
    </row>
    <row r="61" spans="1:15" ht="15">
      <c r="A61" s="73" t="s">
        <v>134</v>
      </c>
      <c r="B61" s="70"/>
      <c r="C61" s="70"/>
      <c r="D61" s="70"/>
      <c r="E61" s="70"/>
      <c r="F61" s="70"/>
      <c r="G61" s="71"/>
      <c r="H61" s="73" t="s">
        <v>135</v>
      </c>
      <c r="I61" s="70"/>
      <c r="J61" s="70"/>
      <c r="K61" s="70"/>
      <c r="L61" s="70"/>
      <c r="M61" s="70"/>
      <c r="N61" s="71"/>
      <c r="O61" s="68"/>
    </row>
    <row r="62" spans="1:15" ht="12.7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ht="12.75">
      <c r="A63" s="68"/>
      <c r="B63" s="68"/>
      <c r="C63" s="68"/>
      <c r="D63" s="72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ht="15">
      <c r="A64" s="68"/>
      <c r="B64" s="68"/>
      <c r="C64" s="68"/>
      <c r="D64" s="68"/>
      <c r="E64" s="77" t="s">
        <v>130</v>
      </c>
      <c r="F64" s="64"/>
      <c r="G64" s="64"/>
      <c r="H64" s="64"/>
      <c r="I64" s="64">
        <v>18</v>
      </c>
      <c r="J64" s="78" t="s">
        <v>132</v>
      </c>
      <c r="K64" s="66"/>
      <c r="L64" s="68"/>
      <c r="M64" s="68"/>
      <c r="N64" s="68"/>
      <c r="O64" s="68"/>
    </row>
    <row r="65" spans="1:15" ht="12.75">
      <c r="A65" s="68"/>
      <c r="B65" s="68"/>
      <c r="C65" s="68"/>
      <c r="D65" s="68"/>
      <c r="E65" s="67"/>
      <c r="F65" s="68"/>
      <c r="G65" s="68"/>
      <c r="H65" s="68"/>
      <c r="I65" s="68"/>
      <c r="J65" s="68"/>
      <c r="K65" s="69"/>
      <c r="L65" s="68"/>
      <c r="M65" s="68"/>
      <c r="N65" s="68"/>
      <c r="O65" s="68"/>
    </row>
    <row r="66" spans="1:15" ht="15">
      <c r="A66" s="68"/>
      <c r="B66" s="68"/>
      <c r="C66" s="68"/>
      <c r="D66" s="68"/>
      <c r="E66" s="73" t="s">
        <v>133</v>
      </c>
      <c r="F66" s="70"/>
      <c r="G66" s="70"/>
      <c r="H66" s="70"/>
      <c r="I66" s="70"/>
      <c r="J66" s="70"/>
      <c r="K66" s="71"/>
      <c r="L66" s="68"/>
      <c r="M66" s="68"/>
      <c r="N66" s="68"/>
      <c r="O66" s="68"/>
    </row>
    <row r="67" spans="1:15" ht="12.7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ht="12.7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</sheetData>
  <printOptions/>
  <pageMargins left="0.75" right="0.75" top="1" bottom="1" header="0.5" footer="0.5"/>
  <pageSetup fitToHeight="1" fitToWidth="1" horizontalDpi="360" verticalDpi="36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37">
      <selection activeCell="A1" sqref="A1"/>
    </sheetView>
  </sheetViews>
  <sheetFormatPr defaultColWidth="9.33203125" defaultRowHeight="12.75"/>
  <sheetData>
    <row r="1" spans="1:16" ht="21">
      <c r="A1" s="1" t="s">
        <v>115</v>
      </c>
      <c r="B1" s="2"/>
      <c r="C1" s="2"/>
      <c r="D1" s="2"/>
      <c r="E1" s="2"/>
      <c r="F1" s="2"/>
      <c r="G1" s="2"/>
      <c r="H1" s="2"/>
      <c r="J1" s="2"/>
      <c r="M1" s="2"/>
      <c r="N1" s="5" t="s">
        <v>55</v>
      </c>
      <c r="O1" s="2"/>
      <c r="P1" s="2"/>
    </row>
    <row r="2" spans="1:16" ht="12.75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</row>
    <row r="3" spans="1:16" ht="18">
      <c r="A3" s="2" t="s">
        <v>1</v>
      </c>
      <c r="B3" s="131">
        <v>37084</v>
      </c>
      <c r="C3" s="132"/>
      <c r="G3" s="2" t="s">
        <v>0</v>
      </c>
      <c r="H3" s="56" t="s">
        <v>52</v>
      </c>
      <c r="L3" s="2" t="s">
        <v>2</v>
      </c>
      <c r="M3" s="57" t="s">
        <v>30</v>
      </c>
      <c r="O3" s="2"/>
      <c r="P3" s="2"/>
    </row>
    <row r="4" spans="1:16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>
      <c r="A5" s="10" t="s">
        <v>51</v>
      </c>
      <c r="B5" s="2"/>
      <c r="C5" s="58" t="s">
        <v>54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8">
      <c r="A6" s="10" t="s">
        <v>5</v>
      </c>
      <c r="B6" s="2"/>
      <c r="C6" s="2"/>
      <c r="D6" s="56" t="s">
        <v>117</v>
      </c>
      <c r="E6" s="2"/>
      <c r="F6" s="2"/>
      <c r="G6" s="10"/>
      <c r="H6" s="2"/>
      <c r="I6" s="2"/>
      <c r="J6" s="2"/>
      <c r="K6" s="2"/>
      <c r="L6" s="2"/>
      <c r="M6" s="2"/>
      <c r="N6" s="2"/>
      <c r="O6" s="2"/>
      <c r="P6" s="2"/>
    </row>
    <row r="7" spans="1:16" ht="18">
      <c r="A7" s="2"/>
      <c r="B7" s="2"/>
      <c r="C7" s="2"/>
      <c r="D7" s="2"/>
      <c r="E7" s="58" t="s">
        <v>118</v>
      </c>
      <c r="F7" s="58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0.25">
      <c r="A8" s="48" t="s">
        <v>25</v>
      </c>
      <c r="B8" s="2"/>
      <c r="C8" s="2"/>
      <c r="D8" s="2"/>
      <c r="E8" s="2"/>
      <c r="F8" s="2"/>
      <c r="G8" s="2"/>
      <c r="H8" s="4"/>
      <c r="I8" s="2"/>
      <c r="J8" s="2"/>
      <c r="K8" s="2"/>
      <c r="L8" s="2"/>
      <c r="M8" s="2"/>
      <c r="N8" s="2"/>
      <c r="O8" s="2"/>
      <c r="P8" s="2"/>
    </row>
    <row r="9" spans="1:16" ht="21">
      <c r="A9" s="2" t="s">
        <v>3</v>
      </c>
      <c r="B9" s="59" t="s">
        <v>53</v>
      </c>
      <c r="C9" s="2" t="s">
        <v>24</v>
      </c>
      <c r="D9" s="58" t="s">
        <v>29</v>
      </c>
      <c r="E9" s="2"/>
      <c r="F9" s="2"/>
      <c r="G9" s="2"/>
      <c r="H9" s="2"/>
      <c r="I9" s="18"/>
      <c r="J9" s="2"/>
      <c r="K9" s="18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1" t="s">
        <v>7</v>
      </c>
      <c r="B11" s="13" t="s">
        <v>6</v>
      </c>
      <c r="C11" s="2"/>
      <c r="D11" s="1"/>
      <c r="E11" s="10"/>
      <c r="F11" s="10"/>
      <c r="G11" s="10"/>
      <c r="H11" s="10"/>
      <c r="I11" s="10"/>
      <c r="J11" s="2"/>
      <c r="K11" s="2"/>
      <c r="L11" s="2"/>
      <c r="M11" s="2"/>
      <c r="N11" s="2"/>
      <c r="O11" s="2"/>
      <c r="P11" s="2"/>
    </row>
    <row r="12" spans="1:16" ht="18">
      <c r="A12" s="13">
        <v>1</v>
      </c>
      <c r="B12" s="62">
        <v>0.8</v>
      </c>
      <c r="C12" s="2"/>
      <c r="D12" s="1"/>
      <c r="E12" s="10"/>
      <c r="F12" s="10"/>
      <c r="G12" s="10"/>
      <c r="H12" s="10"/>
      <c r="I12" s="10"/>
      <c r="J12" s="10"/>
      <c r="K12" s="2"/>
      <c r="L12" s="2"/>
      <c r="M12" s="2"/>
      <c r="N12" s="2"/>
      <c r="O12" s="2"/>
      <c r="P12" s="2"/>
    </row>
    <row r="13" spans="1:16" ht="18">
      <c r="A13" s="13">
        <v>2</v>
      </c>
      <c r="B13" s="62">
        <v>1.1</v>
      </c>
      <c r="C13" s="2"/>
      <c r="D13" s="10"/>
      <c r="E13" s="10"/>
      <c r="F13" s="10"/>
      <c r="G13" s="10"/>
      <c r="H13" s="10"/>
      <c r="I13" s="10"/>
      <c r="J13" s="10"/>
      <c r="K13" s="2"/>
      <c r="L13" s="2"/>
      <c r="M13" s="2"/>
      <c r="N13" s="2"/>
      <c r="O13" s="2"/>
      <c r="P13" s="2"/>
    </row>
    <row r="14" spans="1:16" ht="18">
      <c r="A14" s="13">
        <v>3</v>
      </c>
      <c r="B14" s="62">
        <v>1.3</v>
      </c>
      <c r="C14" s="2"/>
      <c r="D14" s="10"/>
      <c r="E14" s="10"/>
      <c r="F14" s="10"/>
      <c r="G14" s="10"/>
      <c r="H14" s="10"/>
      <c r="I14" s="10"/>
      <c r="J14" s="10"/>
      <c r="K14" s="2"/>
      <c r="L14" s="2"/>
      <c r="M14" s="2"/>
      <c r="N14" s="2"/>
      <c r="O14" s="2"/>
      <c r="P14" s="2"/>
    </row>
    <row r="15" spans="1:16" ht="18">
      <c r="A15" s="13">
        <v>4</v>
      </c>
      <c r="B15" s="62">
        <v>0.9</v>
      </c>
      <c r="C15" s="2"/>
      <c r="D15" s="10"/>
      <c r="E15" s="10"/>
      <c r="F15" s="10"/>
      <c r="G15" s="10"/>
      <c r="H15" s="10"/>
      <c r="I15" s="10"/>
      <c r="J15" s="10"/>
      <c r="K15" s="2"/>
      <c r="L15" s="2"/>
      <c r="M15" s="2"/>
      <c r="N15" s="2"/>
      <c r="O15" s="2"/>
      <c r="P15" s="2"/>
    </row>
    <row r="16" spans="1:16" ht="18">
      <c r="A16" s="13">
        <v>5</v>
      </c>
      <c r="B16" s="62">
        <v>1.2</v>
      </c>
      <c r="C16" s="2"/>
      <c r="D16" s="10"/>
      <c r="E16" s="10"/>
      <c r="F16" s="10"/>
      <c r="G16" s="10"/>
      <c r="H16" s="10"/>
      <c r="I16" s="10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47"/>
      <c r="G18" s="80"/>
      <c r="H18" s="45"/>
      <c r="I18" s="81"/>
      <c r="J18" s="82"/>
      <c r="K18" s="82"/>
      <c r="L18" s="82"/>
      <c r="M18" s="82"/>
      <c r="N18" s="96"/>
      <c r="O18" s="49"/>
      <c r="P18" s="49"/>
    </row>
    <row r="19" spans="1:16" ht="28.5">
      <c r="A19" s="11" t="s">
        <v>8</v>
      </c>
      <c r="B19" s="11" t="s">
        <v>8</v>
      </c>
      <c r="C19" s="12" t="s">
        <v>49</v>
      </c>
      <c r="D19" s="12" t="s">
        <v>50</v>
      </c>
      <c r="E19" s="14" t="s">
        <v>20</v>
      </c>
      <c r="F19" s="115" t="s">
        <v>148</v>
      </c>
      <c r="G19" s="95"/>
      <c r="H19" s="45"/>
      <c r="I19" s="82"/>
      <c r="J19" s="82"/>
      <c r="K19" s="82"/>
      <c r="L19" s="82"/>
      <c r="M19" s="82"/>
      <c r="N19" s="96"/>
      <c r="O19" s="49"/>
      <c r="P19" s="49"/>
    </row>
    <row r="20" spans="1:16" ht="12.75">
      <c r="A20" s="11" t="s">
        <v>9</v>
      </c>
      <c r="B20" s="11" t="s">
        <v>10</v>
      </c>
      <c r="C20" s="11" t="s">
        <v>11</v>
      </c>
      <c r="D20" s="13"/>
      <c r="E20" s="54" t="s">
        <v>116</v>
      </c>
      <c r="F20" s="112"/>
      <c r="G20" s="80"/>
      <c r="H20" s="45"/>
      <c r="I20" s="45"/>
      <c r="J20" s="45"/>
      <c r="K20" s="45"/>
      <c r="L20" s="45"/>
      <c r="M20" s="45"/>
      <c r="N20" s="46"/>
      <c r="O20" s="49"/>
      <c r="P20" s="49"/>
    </row>
    <row r="21" spans="1:16" ht="12.75">
      <c r="A21" s="13"/>
      <c r="B21" s="13"/>
      <c r="C21" s="13"/>
      <c r="D21" s="13"/>
      <c r="E21" s="55" t="s">
        <v>46</v>
      </c>
      <c r="F21" s="113"/>
      <c r="G21" s="80"/>
      <c r="H21" s="45"/>
      <c r="I21" s="83"/>
      <c r="J21" s="83"/>
      <c r="K21" s="83"/>
      <c r="L21" s="84"/>
      <c r="M21" s="84"/>
      <c r="N21" s="97"/>
      <c r="O21" s="49"/>
      <c r="P21" s="49"/>
    </row>
    <row r="22" spans="1:16" ht="12.75">
      <c r="A22" s="13"/>
      <c r="B22" s="13"/>
      <c r="C22" s="133" t="s">
        <v>61</v>
      </c>
      <c r="D22" s="134"/>
      <c r="E22" s="134"/>
      <c r="F22" s="114"/>
      <c r="G22" s="80"/>
      <c r="H22" s="45"/>
      <c r="I22" s="103" t="s">
        <v>141</v>
      </c>
      <c r="J22" s="45"/>
      <c r="K22" s="91"/>
      <c r="L22" s="45"/>
      <c r="M22" s="45"/>
      <c r="N22" s="46"/>
      <c r="O22" s="49"/>
      <c r="P22" s="49"/>
    </row>
    <row r="23" spans="1:16" ht="20.25">
      <c r="A23" s="8">
        <v>1</v>
      </c>
      <c r="B23" s="60">
        <v>1</v>
      </c>
      <c r="C23" s="61">
        <v>16.2</v>
      </c>
      <c r="D23" s="61">
        <f>+VLOOKUP(B23,$A$12:$B$16,2,FALSE)</f>
        <v>0.8</v>
      </c>
      <c r="E23" s="61">
        <f>+C23-D23</f>
        <v>15.399999999999999</v>
      </c>
      <c r="F23" s="116" t="s">
        <v>149</v>
      </c>
      <c r="G23" s="108" t="s">
        <v>142</v>
      </c>
      <c r="H23" s="45"/>
      <c r="I23" s="45"/>
      <c r="J23" s="45"/>
      <c r="K23" s="45"/>
      <c r="L23" s="92"/>
      <c r="M23" s="98"/>
      <c r="N23" s="99"/>
      <c r="O23" s="49"/>
      <c r="P23" s="49"/>
    </row>
    <row r="24" spans="1:16" ht="20.25">
      <c r="A24" s="13">
        <v>2</v>
      </c>
      <c r="B24" s="62">
        <v>2</v>
      </c>
      <c r="C24" s="63">
        <v>23.6</v>
      </c>
      <c r="D24" s="63">
        <f aca="true" t="shared" si="0" ref="D24:D42">+VLOOKUP(B24,$A$12:$B$16,2,FALSE)</f>
        <v>1.1</v>
      </c>
      <c r="E24" s="63">
        <f aca="true" t="shared" si="1" ref="E24:E42">+C24-D24</f>
        <v>22.5</v>
      </c>
      <c r="F24" s="116" t="s">
        <v>149</v>
      </c>
      <c r="G24" s="108"/>
      <c r="H24" s="45"/>
      <c r="I24" s="45"/>
      <c r="J24" s="45"/>
      <c r="K24" s="45"/>
      <c r="L24" s="45"/>
      <c r="M24" s="45"/>
      <c r="N24" s="100"/>
      <c r="O24" s="49"/>
      <c r="P24" s="49"/>
    </row>
    <row r="25" spans="1:16" ht="21">
      <c r="A25" s="13">
        <v>3</v>
      </c>
      <c r="B25" s="62">
        <v>3</v>
      </c>
      <c r="C25" s="63">
        <v>17.8</v>
      </c>
      <c r="D25" s="63">
        <f t="shared" si="0"/>
        <v>1.3</v>
      </c>
      <c r="E25" s="63">
        <f t="shared" si="1"/>
        <v>16.5</v>
      </c>
      <c r="F25" s="116" t="s">
        <v>149</v>
      </c>
      <c r="G25" s="108"/>
      <c r="H25" s="45"/>
      <c r="I25" s="45"/>
      <c r="J25" s="93"/>
      <c r="K25" s="93"/>
      <c r="L25" s="93"/>
      <c r="M25" s="101"/>
      <c r="N25" s="102"/>
      <c r="O25" s="49"/>
      <c r="P25" s="49"/>
    </row>
    <row r="26" spans="1:16" ht="21">
      <c r="A26" s="13">
        <v>4</v>
      </c>
      <c r="B26" s="62">
        <v>4</v>
      </c>
      <c r="C26" s="63">
        <v>35.6</v>
      </c>
      <c r="D26" s="63">
        <f t="shared" si="0"/>
        <v>0.9</v>
      </c>
      <c r="E26" s="63">
        <f t="shared" si="1"/>
        <v>34.7</v>
      </c>
      <c r="F26" s="116" t="s">
        <v>149</v>
      </c>
      <c r="G26" s="108"/>
      <c r="H26" s="45"/>
      <c r="I26" s="45"/>
      <c r="J26" s="93"/>
      <c r="K26" s="93"/>
      <c r="L26" s="93"/>
      <c r="M26" s="101"/>
      <c r="N26" s="102"/>
      <c r="O26" s="49"/>
      <c r="P26" s="49"/>
    </row>
    <row r="27" spans="1:16" ht="21">
      <c r="A27" s="13">
        <v>5</v>
      </c>
      <c r="B27" s="62">
        <v>5</v>
      </c>
      <c r="C27" s="63">
        <v>12.4</v>
      </c>
      <c r="D27" s="63">
        <f t="shared" si="0"/>
        <v>1.2</v>
      </c>
      <c r="E27" s="63">
        <f t="shared" si="1"/>
        <v>11.200000000000001</v>
      </c>
      <c r="F27" s="116" t="s">
        <v>149</v>
      </c>
      <c r="G27" s="108"/>
      <c r="H27" s="45"/>
      <c r="I27" s="45"/>
      <c r="J27" s="93"/>
      <c r="K27" s="93"/>
      <c r="L27" s="93"/>
      <c r="M27" s="101"/>
      <c r="N27" s="102"/>
      <c r="O27" s="49"/>
      <c r="P27" s="49"/>
    </row>
    <row r="28" spans="1:16" ht="21">
      <c r="A28" s="13">
        <v>6</v>
      </c>
      <c r="B28" s="62">
        <v>1</v>
      </c>
      <c r="C28" s="63">
        <v>19</v>
      </c>
      <c r="D28" s="63">
        <f t="shared" si="0"/>
        <v>0.8</v>
      </c>
      <c r="E28" s="63">
        <f t="shared" si="1"/>
        <v>18.2</v>
      </c>
      <c r="F28" s="116" t="s">
        <v>149</v>
      </c>
      <c r="G28" s="108"/>
      <c r="H28" s="45"/>
      <c r="I28" s="45"/>
      <c r="J28" s="93"/>
      <c r="K28" s="93"/>
      <c r="L28" s="93"/>
      <c r="M28" s="101"/>
      <c r="N28" s="102"/>
      <c r="O28" s="49"/>
      <c r="P28" s="49"/>
    </row>
    <row r="29" spans="1:16" ht="21">
      <c r="A29" s="13">
        <v>7</v>
      </c>
      <c r="B29" s="62">
        <v>2</v>
      </c>
      <c r="C29" s="63">
        <v>26.8</v>
      </c>
      <c r="D29" s="63">
        <f t="shared" si="0"/>
        <v>1.1</v>
      </c>
      <c r="E29" s="63">
        <f t="shared" si="1"/>
        <v>25.7</v>
      </c>
      <c r="F29" s="116" t="s">
        <v>149</v>
      </c>
      <c r="G29" s="108"/>
      <c r="H29" s="45"/>
      <c r="I29" s="45"/>
      <c r="J29" s="93"/>
      <c r="K29" s="93"/>
      <c r="L29" s="93"/>
      <c r="M29" s="101"/>
      <c r="N29" s="102"/>
      <c r="O29" s="49"/>
      <c r="P29" s="49"/>
    </row>
    <row r="30" spans="1:16" ht="21">
      <c r="A30" s="13">
        <v>8</v>
      </c>
      <c r="B30" s="62">
        <v>3</v>
      </c>
      <c r="C30" s="63">
        <v>32.6</v>
      </c>
      <c r="D30" s="63">
        <f t="shared" si="0"/>
        <v>1.3</v>
      </c>
      <c r="E30" s="63">
        <f t="shared" si="1"/>
        <v>31.3</v>
      </c>
      <c r="F30" s="116" t="s">
        <v>149</v>
      </c>
      <c r="G30" s="108"/>
      <c r="H30" s="45"/>
      <c r="I30" s="45"/>
      <c r="J30" s="93"/>
      <c r="K30" s="93"/>
      <c r="L30" s="93"/>
      <c r="M30" s="101"/>
      <c r="N30" s="102"/>
      <c r="O30" s="49"/>
      <c r="P30" s="49"/>
    </row>
    <row r="31" spans="1:16" ht="21">
      <c r="A31" s="13">
        <v>9</v>
      </c>
      <c r="B31" s="62">
        <v>4</v>
      </c>
      <c r="C31" s="63">
        <v>41</v>
      </c>
      <c r="D31" s="63">
        <f t="shared" si="0"/>
        <v>0.9</v>
      </c>
      <c r="E31" s="63">
        <f t="shared" si="1"/>
        <v>40.1</v>
      </c>
      <c r="F31" s="116" t="s">
        <v>149</v>
      </c>
      <c r="G31" s="108" t="s">
        <v>143</v>
      </c>
      <c r="H31" s="45"/>
      <c r="I31" s="45"/>
      <c r="J31" s="93"/>
      <c r="K31" s="93"/>
      <c r="L31" s="93"/>
      <c r="M31" s="101"/>
      <c r="N31" s="102"/>
      <c r="O31" s="49"/>
      <c r="P31" s="49"/>
    </row>
    <row r="32" spans="1:16" ht="21">
      <c r="A32" s="13">
        <v>10</v>
      </c>
      <c r="B32" s="62">
        <v>5</v>
      </c>
      <c r="C32" s="63">
        <v>18.9</v>
      </c>
      <c r="D32" s="63">
        <f t="shared" si="0"/>
        <v>1.2</v>
      </c>
      <c r="E32" s="63">
        <f t="shared" si="1"/>
        <v>17.7</v>
      </c>
      <c r="F32" s="116" t="s">
        <v>149</v>
      </c>
      <c r="G32" s="108"/>
      <c r="H32" s="45"/>
      <c r="I32" s="45"/>
      <c r="J32" s="93"/>
      <c r="K32" s="93"/>
      <c r="L32" s="93"/>
      <c r="M32" s="101"/>
      <c r="N32" s="102"/>
      <c r="O32" s="49"/>
      <c r="P32" s="49"/>
    </row>
    <row r="33" spans="1:16" ht="21">
      <c r="A33" s="13">
        <v>11</v>
      </c>
      <c r="B33" s="62">
        <v>1</v>
      </c>
      <c r="C33" s="63">
        <v>15.4</v>
      </c>
      <c r="D33" s="63">
        <f t="shared" si="0"/>
        <v>0.8</v>
      </c>
      <c r="E33" s="63">
        <f t="shared" si="1"/>
        <v>14.6</v>
      </c>
      <c r="F33" s="116" t="s">
        <v>149</v>
      </c>
      <c r="G33" s="108"/>
      <c r="H33" s="45"/>
      <c r="I33" s="45"/>
      <c r="J33" s="93"/>
      <c r="K33" s="93"/>
      <c r="L33" s="93"/>
      <c r="M33" s="101"/>
      <c r="N33" s="102"/>
      <c r="O33" s="49"/>
      <c r="P33" s="49"/>
    </row>
    <row r="34" spans="1:16" ht="21">
      <c r="A34" s="13">
        <v>12</v>
      </c>
      <c r="B34" s="62">
        <v>2</v>
      </c>
      <c r="C34" s="63">
        <v>45.2</v>
      </c>
      <c r="D34" s="63">
        <f t="shared" si="0"/>
        <v>1.1</v>
      </c>
      <c r="E34" s="63">
        <f t="shared" si="1"/>
        <v>44.1</v>
      </c>
      <c r="F34" s="116" t="s">
        <v>149</v>
      </c>
      <c r="G34" s="108"/>
      <c r="H34" s="45"/>
      <c r="I34" s="45"/>
      <c r="J34" s="93"/>
      <c r="K34" s="93"/>
      <c r="L34" s="93"/>
      <c r="M34" s="101"/>
      <c r="N34" s="102"/>
      <c r="O34" s="49"/>
      <c r="P34" s="49"/>
    </row>
    <row r="35" spans="1:16" ht="21">
      <c r="A35" s="13">
        <v>13</v>
      </c>
      <c r="B35" s="62">
        <v>3</v>
      </c>
      <c r="C35" s="63">
        <v>29.7</v>
      </c>
      <c r="D35" s="63">
        <f t="shared" si="0"/>
        <v>1.3</v>
      </c>
      <c r="E35" s="63">
        <f t="shared" si="1"/>
        <v>28.4</v>
      </c>
      <c r="F35" s="116" t="s">
        <v>149</v>
      </c>
      <c r="G35" s="108"/>
      <c r="H35" s="45"/>
      <c r="I35" s="45"/>
      <c r="J35" s="93"/>
      <c r="K35" s="93"/>
      <c r="L35" s="93"/>
      <c r="M35" s="101"/>
      <c r="N35" s="102"/>
      <c r="O35" s="49"/>
      <c r="P35" s="49"/>
    </row>
    <row r="36" spans="1:16" ht="21">
      <c r="A36" s="13">
        <v>14</v>
      </c>
      <c r="B36" s="62">
        <v>4</v>
      </c>
      <c r="C36" s="63">
        <v>29.6</v>
      </c>
      <c r="D36" s="63">
        <f t="shared" si="0"/>
        <v>0.9</v>
      </c>
      <c r="E36" s="63">
        <f t="shared" si="1"/>
        <v>28.700000000000003</v>
      </c>
      <c r="F36" s="116" t="s">
        <v>149</v>
      </c>
      <c r="G36" s="108"/>
      <c r="H36" s="45"/>
      <c r="I36" s="45"/>
      <c r="J36" s="93"/>
      <c r="K36" s="93"/>
      <c r="L36" s="93"/>
      <c r="M36" s="101"/>
      <c r="N36" s="102"/>
      <c r="O36" s="49"/>
      <c r="P36" s="49"/>
    </row>
    <row r="37" spans="1:16" ht="21">
      <c r="A37" s="13">
        <v>15</v>
      </c>
      <c r="B37" s="62">
        <v>5</v>
      </c>
      <c r="C37" s="63">
        <v>34</v>
      </c>
      <c r="D37" s="63">
        <f t="shared" si="0"/>
        <v>1.2</v>
      </c>
      <c r="E37" s="63">
        <f t="shared" si="1"/>
        <v>32.8</v>
      </c>
      <c r="F37" s="116" t="s">
        <v>149</v>
      </c>
      <c r="G37" s="108" t="s">
        <v>144</v>
      </c>
      <c r="H37" s="45"/>
      <c r="I37" s="45"/>
      <c r="J37" s="93"/>
      <c r="K37" s="93"/>
      <c r="L37" s="93"/>
      <c r="M37" s="101"/>
      <c r="N37" s="102"/>
      <c r="O37" s="49"/>
      <c r="P37" s="49"/>
    </row>
    <row r="38" spans="1:16" ht="21">
      <c r="A38" s="13">
        <v>16</v>
      </c>
      <c r="B38" s="62">
        <v>1</v>
      </c>
      <c r="C38" s="63">
        <v>16.2</v>
      </c>
      <c r="D38" s="63">
        <f t="shared" si="0"/>
        <v>0.8</v>
      </c>
      <c r="E38" s="63">
        <f t="shared" si="1"/>
        <v>15.399999999999999</v>
      </c>
      <c r="F38" s="116" t="s">
        <v>149</v>
      </c>
      <c r="G38" s="108"/>
      <c r="H38" s="45"/>
      <c r="I38" s="45"/>
      <c r="J38" s="93"/>
      <c r="K38" s="93"/>
      <c r="L38" s="93"/>
      <c r="M38" s="101"/>
      <c r="N38" s="102"/>
      <c r="O38" s="49"/>
      <c r="P38" s="49"/>
    </row>
    <row r="39" spans="1:16" ht="21">
      <c r="A39" s="13">
        <v>17</v>
      </c>
      <c r="B39" s="62">
        <v>2</v>
      </c>
      <c r="C39" s="63">
        <v>19.4</v>
      </c>
      <c r="D39" s="63">
        <f t="shared" si="0"/>
        <v>1.1</v>
      </c>
      <c r="E39" s="63">
        <f t="shared" si="1"/>
        <v>18.299999999999997</v>
      </c>
      <c r="F39" s="116" t="s">
        <v>149</v>
      </c>
      <c r="G39" s="108"/>
      <c r="H39" s="45"/>
      <c r="I39" s="45"/>
      <c r="J39" s="93"/>
      <c r="K39" s="93"/>
      <c r="L39" s="93"/>
      <c r="M39" s="101"/>
      <c r="N39" s="102"/>
      <c r="O39" s="49"/>
      <c r="P39" s="49"/>
    </row>
    <row r="40" spans="1:16" ht="21">
      <c r="A40" s="13">
        <v>18</v>
      </c>
      <c r="B40" s="62">
        <v>3</v>
      </c>
      <c r="C40" s="63">
        <v>22</v>
      </c>
      <c r="D40" s="63">
        <f t="shared" si="0"/>
        <v>1.3</v>
      </c>
      <c r="E40" s="63">
        <f t="shared" si="1"/>
        <v>20.7</v>
      </c>
      <c r="F40" s="116" t="s">
        <v>149</v>
      </c>
      <c r="G40" s="108"/>
      <c r="H40" s="45"/>
      <c r="I40" s="45"/>
      <c r="J40" s="93"/>
      <c r="K40" s="93"/>
      <c r="L40" s="93"/>
      <c r="M40" s="101"/>
      <c r="N40" s="102"/>
      <c r="O40" s="49"/>
      <c r="P40" s="49"/>
    </row>
    <row r="41" spans="1:16" ht="21">
      <c r="A41" s="13">
        <v>19</v>
      </c>
      <c r="B41" s="62">
        <v>4</v>
      </c>
      <c r="C41" s="63">
        <v>26.8</v>
      </c>
      <c r="D41" s="63">
        <f t="shared" si="0"/>
        <v>0.9</v>
      </c>
      <c r="E41" s="63">
        <f t="shared" si="1"/>
        <v>25.900000000000002</v>
      </c>
      <c r="F41" s="116" t="s">
        <v>149</v>
      </c>
      <c r="G41" s="108"/>
      <c r="H41" s="45"/>
      <c r="I41" s="45"/>
      <c r="J41" s="93"/>
      <c r="K41" s="93"/>
      <c r="L41" s="93"/>
      <c r="M41" s="101"/>
      <c r="N41" s="102"/>
      <c r="O41" s="49"/>
      <c r="P41" s="49"/>
    </row>
    <row r="42" spans="1:16" ht="21">
      <c r="A42" s="13">
        <v>20</v>
      </c>
      <c r="B42" s="62">
        <v>5</v>
      </c>
      <c r="C42" s="63">
        <v>33.6</v>
      </c>
      <c r="D42" s="63">
        <f t="shared" si="0"/>
        <v>1.2</v>
      </c>
      <c r="E42" s="63">
        <f t="shared" si="1"/>
        <v>32.4</v>
      </c>
      <c r="F42" s="116" t="s">
        <v>149</v>
      </c>
      <c r="G42" s="108" t="s">
        <v>145</v>
      </c>
      <c r="H42" s="45"/>
      <c r="I42" s="45"/>
      <c r="J42" s="93"/>
      <c r="K42" s="93"/>
      <c r="L42" s="93"/>
      <c r="M42" s="101"/>
      <c r="N42" s="102"/>
      <c r="O42" s="49"/>
      <c r="P42" s="49"/>
    </row>
    <row r="43" spans="1:16" ht="21">
      <c r="A43" s="10" t="s">
        <v>4</v>
      </c>
      <c r="B43" s="2"/>
      <c r="C43" s="2"/>
      <c r="D43" s="2"/>
      <c r="E43" s="2"/>
      <c r="F43" s="2"/>
      <c r="G43" s="2"/>
      <c r="H43" s="2"/>
      <c r="I43" s="49"/>
      <c r="J43" s="52"/>
      <c r="K43" s="52"/>
      <c r="L43" s="52"/>
      <c r="M43" s="53"/>
      <c r="N43" s="52"/>
      <c r="O43" s="49"/>
      <c r="P43" s="49"/>
    </row>
    <row r="44" spans="1:16" ht="21">
      <c r="A44" s="109" t="s">
        <v>146</v>
      </c>
      <c r="B44" s="44"/>
      <c r="C44" s="44"/>
      <c r="D44" s="44"/>
      <c r="E44" s="44"/>
      <c r="F44" s="44"/>
      <c r="G44" s="44"/>
      <c r="H44" s="44"/>
      <c r="I44" s="44"/>
      <c r="J44" s="104"/>
      <c r="K44" s="104"/>
      <c r="L44" s="104"/>
      <c r="M44" s="94"/>
      <c r="N44" s="104"/>
      <c r="O44" s="49"/>
      <c r="P44" s="49"/>
    </row>
    <row r="45" spans="1:16" ht="21">
      <c r="A45" s="111" t="s">
        <v>147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105"/>
      <c r="N45" s="93"/>
      <c r="O45" s="49"/>
      <c r="P45" s="49"/>
    </row>
    <row r="46" spans="1:16" ht="21">
      <c r="A46" s="110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105"/>
      <c r="N46" s="93"/>
      <c r="O46" s="49"/>
      <c r="P46" s="49"/>
    </row>
    <row r="47" spans="1:16" ht="21">
      <c r="A47" s="11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105"/>
      <c r="N47" s="93"/>
      <c r="O47" s="49"/>
      <c r="P47" s="49"/>
    </row>
    <row r="48" spans="1:16" ht="2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06"/>
      <c r="N48" s="107"/>
      <c r="O48" s="49"/>
      <c r="P48" s="49"/>
    </row>
    <row r="49" spans="1:16" ht="21">
      <c r="A49" s="2"/>
      <c r="B49" s="2"/>
      <c r="C49" s="2"/>
      <c r="D49" s="2"/>
      <c r="E49" s="2"/>
      <c r="F49" s="2"/>
      <c r="G49" s="2"/>
      <c r="H49" s="2"/>
      <c r="I49" s="49"/>
      <c r="J49" s="49"/>
      <c r="K49" s="49"/>
      <c r="L49" s="49"/>
      <c r="M49" s="50"/>
      <c r="N49" s="52"/>
      <c r="O49" s="49"/>
      <c r="P49" s="49"/>
    </row>
    <row r="50" spans="2:16" ht="21">
      <c r="B50" s="2"/>
      <c r="C50" s="2"/>
      <c r="D50" s="2"/>
      <c r="E50" s="2"/>
      <c r="F50" s="2"/>
      <c r="G50" s="2"/>
      <c r="H50" s="2"/>
      <c r="I50" s="49"/>
      <c r="J50" s="49"/>
      <c r="K50" s="49"/>
      <c r="L50" s="49"/>
      <c r="M50" s="50"/>
      <c r="N50" s="52"/>
      <c r="O50" s="49"/>
      <c r="P50" s="49"/>
    </row>
    <row r="51" spans="1:16" ht="21">
      <c r="A51" s="2"/>
      <c r="B51" s="2"/>
      <c r="C51" s="2"/>
      <c r="D51" s="2"/>
      <c r="E51" s="2"/>
      <c r="F51" s="2"/>
      <c r="G51" s="2"/>
      <c r="H51" s="2"/>
      <c r="I51" s="49"/>
      <c r="J51" s="49"/>
      <c r="K51" s="49"/>
      <c r="L51" s="49"/>
      <c r="M51" s="49"/>
      <c r="N51" s="53"/>
      <c r="O51" s="51"/>
      <c r="P51" s="49"/>
    </row>
    <row r="52" spans="8:16" ht="12.75">
      <c r="H52" s="2"/>
      <c r="I52" s="49"/>
      <c r="J52" s="49"/>
      <c r="K52" s="49"/>
      <c r="L52" s="49"/>
      <c r="M52" s="49"/>
      <c r="N52" s="49"/>
      <c r="O52" s="49"/>
      <c r="P52" s="2"/>
    </row>
    <row r="53" spans="8:16" ht="12.75">
      <c r="H53" s="2"/>
      <c r="I53" s="2"/>
      <c r="J53" s="2"/>
      <c r="K53" s="2"/>
      <c r="L53" s="2"/>
      <c r="M53" s="2"/>
      <c r="N53" s="2"/>
      <c r="O53" s="2"/>
      <c r="P53" s="2"/>
    </row>
  </sheetData>
  <mergeCells count="2">
    <mergeCell ref="B3:C3"/>
    <mergeCell ref="C22:E22"/>
  </mergeCells>
  <printOptions/>
  <pageMargins left="0.75" right="0.75" top="1" bottom="1" header="0.5" footer="0.5"/>
  <pageSetup fitToHeight="1" fitToWidth="1" horizontalDpi="360" verticalDpi="36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Brown</dc:creator>
  <cp:keywords/>
  <dc:description/>
  <cp:lastModifiedBy>fsdefaultUser</cp:lastModifiedBy>
  <cp:lastPrinted>2002-01-16T19:57:50Z</cp:lastPrinted>
  <dcterms:created xsi:type="dcterms:W3CDTF">2000-03-03T20:51:41Z</dcterms:created>
  <dcterms:modified xsi:type="dcterms:W3CDTF">2002-04-18T15:38:52Z</dcterms:modified>
  <cp:category/>
  <cp:version/>
  <cp:contentType/>
  <cp:contentStatus/>
</cp:coreProperties>
</file>